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рт/"/>
    </mc:Choice>
  </mc:AlternateContent>
  <xr:revisionPtr revIDLastSave="0" documentId="13_ncr:1_{E7000581-9C45-DA41-8B61-1B76F57DE6AC}" xr6:coauthVersionLast="45" xr6:coauthVersionMax="45" xr10:uidLastSave="{00000000-0000-0000-0000-000000000000}"/>
  <bookViews>
    <workbookView xWindow="480" yWindow="460" windowWidth="28320" windowHeight="16340" xr2:uid="{00000000-000D-0000-FFFF-FFFF00000000}"/>
  </bookViews>
  <sheets>
    <sheet name="WRPF Военный жим ДК" sheetId="54" r:id="rId1"/>
    <sheet name="WRPF Военный жим" sheetId="53" r:id="rId2"/>
    <sheet name="WRPF Подъем на бицепс ДК" sheetId="52" r:id="rId3"/>
    <sheet name="WRPF Подъем на бицепс" sheetId="51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54" l="1"/>
  <c r="K12" i="54"/>
  <c r="L9" i="54"/>
  <c r="K9" i="54"/>
  <c r="L6" i="54"/>
  <c r="K6" i="54"/>
  <c r="L6" i="53"/>
  <c r="K6" i="53"/>
  <c r="L16" i="52"/>
  <c r="K16" i="52"/>
  <c r="L13" i="52"/>
  <c r="K13" i="52"/>
  <c r="L12" i="52"/>
  <c r="K12" i="52"/>
  <c r="L9" i="52"/>
  <c r="K9" i="52"/>
  <c r="L6" i="52"/>
  <c r="K6" i="52"/>
  <c r="E6" i="52"/>
  <c r="L9" i="51"/>
  <c r="K9" i="51"/>
  <c r="L6" i="51"/>
  <c r="K6" i="51"/>
</calcChain>
</file>

<file path=xl/sharedStrings.xml><?xml version="1.0" encoding="utf-8"?>
<sst xmlns="http://schemas.openxmlformats.org/spreadsheetml/2006/main" count="171" uniqueCount="96">
  <si>
    <t>ФИО</t>
  </si>
  <si>
    <t>Тренер</t>
  </si>
  <si>
    <t>Очки</t>
  </si>
  <si>
    <t>Рек</t>
  </si>
  <si>
    <t>Собственный 
вес</t>
  </si>
  <si>
    <t>Город/Страна</t>
  </si>
  <si>
    <t>Жим лёжа</t>
  </si>
  <si>
    <t>ВЕСОВАЯ КАТЕГОРИЯ   75</t>
  </si>
  <si>
    <t>65,0</t>
  </si>
  <si>
    <t>75,0</t>
  </si>
  <si>
    <t>35,0</t>
  </si>
  <si>
    <t>80,0</t>
  </si>
  <si>
    <t>130,0</t>
  </si>
  <si>
    <t>90,0</t>
  </si>
  <si>
    <t>140,0</t>
  </si>
  <si>
    <t>160,0</t>
  </si>
  <si>
    <t>95,0</t>
  </si>
  <si>
    <t>1</t>
  </si>
  <si>
    <t/>
  </si>
  <si>
    <t>ВЕСОВАЯ КАТЕГОРИЯ   56</t>
  </si>
  <si>
    <t>82,5</t>
  </si>
  <si>
    <t>40,0</t>
  </si>
  <si>
    <t>45,0</t>
  </si>
  <si>
    <t>ВЕСОВАЯ КАТЕГОРИЯ   60</t>
  </si>
  <si>
    <t>50,0</t>
  </si>
  <si>
    <t>55,0</t>
  </si>
  <si>
    <t>57,5</t>
  </si>
  <si>
    <t>ВЕСОВАЯ КАТЕГОРИЯ   82.5</t>
  </si>
  <si>
    <t>60,0</t>
  </si>
  <si>
    <t>62,5</t>
  </si>
  <si>
    <t>150,0</t>
  </si>
  <si>
    <t>70,0</t>
  </si>
  <si>
    <t>ВЕСОВАЯ КАТЕГОРИЯ   125</t>
  </si>
  <si>
    <t>217,5</t>
  </si>
  <si>
    <t>72,60</t>
  </si>
  <si>
    <t>Щербинин Александр</t>
  </si>
  <si>
    <t>Открытая (07.05.1987)/34</t>
  </si>
  <si>
    <t>81,30</t>
  </si>
  <si>
    <t>Кулагин Андрей</t>
  </si>
  <si>
    <t>115,40</t>
  </si>
  <si>
    <t>Результат</t>
  </si>
  <si>
    <t>97,5</t>
  </si>
  <si>
    <t>Власов Александр</t>
  </si>
  <si>
    <t>Сокольников Николай</t>
  </si>
  <si>
    <t>74,20</t>
  </si>
  <si>
    <t>Ошков Александр</t>
  </si>
  <si>
    <t>80,50</t>
  </si>
  <si>
    <t>Аистов Артем</t>
  </si>
  <si>
    <t>Открытая (11.05.1996)/25</t>
  </si>
  <si>
    <t>80,60</t>
  </si>
  <si>
    <t>Бутузов Сергей</t>
  </si>
  <si>
    <t>115,50</t>
  </si>
  <si>
    <t>205,0</t>
  </si>
  <si>
    <t>212,5</t>
  </si>
  <si>
    <t>Хомяков Виталий</t>
  </si>
  <si>
    <t>Открытая (19.05.1996)/25</t>
  </si>
  <si>
    <t>120,40</t>
  </si>
  <si>
    <t>52,5</t>
  </si>
  <si>
    <t>67,5</t>
  </si>
  <si>
    <t>Подъем на бицепс</t>
  </si>
  <si>
    <t>47,5</t>
  </si>
  <si>
    <t>Горожанина Ольга</t>
  </si>
  <si>
    <t>Открытая (05.11.1983)/38</t>
  </si>
  <si>
    <t>56,00</t>
  </si>
  <si>
    <t>Пожидаев Олег</t>
  </si>
  <si>
    <t>Открытая (25.06.1992)/29</t>
  </si>
  <si>
    <t>122,50</t>
  </si>
  <si>
    <t>Сунагатуллин Алмаз</t>
  </si>
  <si>
    <t>59,00</t>
  </si>
  <si>
    <t>Мастера 40-49 (19.09.1978)/43</t>
  </si>
  <si>
    <t>Юниоры (18.10.1998)/23</t>
  </si>
  <si>
    <t>Мастера 40-49 (29.11.1981)/40</t>
  </si>
  <si>
    <t>Юноши 13-19 (19.06.2006)/15</t>
  </si>
  <si>
    <t>Мастера 50-59 (24.10.1970)/51</t>
  </si>
  <si>
    <t>Юноши 13-19 (26.11.2003)/18</t>
  </si>
  <si>
    <t xml:space="preserve">Замятин И. </t>
  </si>
  <si>
    <t xml:space="preserve">Ошков С. </t>
  </si>
  <si>
    <t xml:space="preserve">Тресков В. </t>
  </si>
  <si>
    <t>Всероссийский турнир
WRPF Строгий подъем штанги на бицепс
Самара/Самарская область, 25-27 марта 2022 года</t>
  </si>
  <si>
    <t>Всероссийский турнир
WRPF Строгий подъем штанги на бицепс ДК
Самара/Самарская область, 25-27 марта 2022 года</t>
  </si>
  <si>
    <t>Всероссийский турнир
WRPF Военный жим лежа
Самара/Самарская область, 25-27 марта 2022 года</t>
  </si>
  <si>
    <t>Всероссийский турнир
WRPF Военный жим лежа с ДК
Самара/Самарская область, 25-27 марта 2022 года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</si>
  <si>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</si>
  <si>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</si>
  <si>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</si>
  <si>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</si>
  <si>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</si>
  <si>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</si>
  <si>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 xml:space="preserve">Самара </t>
  </si>
  <si>
    <t xml:space="preserve">Туймазы </t>
  </si>
  <si>
    <t xml:space="preserve">Сарапул </t>
  </si>
  <si>
    <t xml:space="preserve">Ульяновск </t>
  </si>
  <si>
    <t xml:space="preserve">Волжск </t>
  </si>
  <si>
    <t xml:space="preserve"> Инза </t>
  </si>
  <si>
    <t>M2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</si>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</sst>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25" t="s">
        <v>81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2" customFormat="1" ht="62" customHeight="1" thickBot="1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82</v>
      </c>
      <c r="B3" s="37" t="s">
        <v>0</v>
      </c>
      <c r="C3" s="35" t="s">
        <v>83</v>
      </c>
      <c r="D3" s="35" t="s">
        <v>4</v>
      </c>
      <c r="E3" s="19" t="s">
        <v>84</v>
      </c>
      <c r="F3" s="19" t="s">
        <v>5</v>
      </c>
      <c r="G3" s="19" t="s">
        <v>6</v>
      </c>
      <c r="H3" s="19"/>
      <c r="I3" s="19"/>
      <c r="J3" s="19"/>
      <c r="K3" s="19" t="s">
        <v>40</v>
      </c>
      <c r="L3" s="19" t="s">
        <v>2</v>
      </c>
      <c r="M3" s="21" t="s">
        <v>1</v>
      </c>
    </row>
    <row r="4" spans="1:13" s="1" customFormat="1" ht="21" customHeight="1" thickBot="1">
      <c r="A4" s="34"/>
      <c r="B4" s="38"/>
      <c r="C4" s="20"/>
      <c r="D4" s="20"/>
      <c r="E4" s="20"/>
      <c r="F4" s="20"/>
      <c r="G4" s="4">
        <v>1</v>
      </c>
      <c r="H4" s="4">
        <v>2</v>
      </c>
      <c r="I4" s="4">
        <v>3</v>
      </c>
      <c r="J4" s="4" t="s">
        <v>3</v>
      </c>
      <c r="K4" s="20"/>
      <c r="L4" s="20"/>
      <c r="M4" s="22"/>
    </row>
    <row r="5" spans="1:13" ht="16">
      <c r="A5" s="23" t="s">
        <v>19</v>
      </c>
      <c r="B5" s="23"/>
      <c r="C5" s="24"/>
      <c r="D5" s="24"/>
      <c r="E5" s="24"/>
      <c r="F5" s="24"/>
      <c r="G5" s="24"/>
      <c r="H5" s="24"/>
      <c r="I5" s="24"/>
      <c r="J5" s="24"/>
    </row>
    <row r="6" spans="1:13">
      <c r="A6" s="8" t="s">
        <v>17</v>
      </c>
      <c r="B6" s="7" t="s">
        <v>61</v>
      </c>
      <c r="C6" s="7" t="s">
        <v>62</v>
      </c>
      <c r="D6" s="7" t="s">
        <v>63</v>
      </c>
      <c r="E6" s="7" t="s">
        <v>85</v>
      </c>
      <c r="F6" s="7" t="s">
        <v>91</v>
      </c>
      <c r="G6" s="13" t="s">
        <v>22</v>
      </c>
      <c r="H6" s="13" t="s">
        <v>60</v>
      </c>
      <c r="I6" s="13" t="s">
        <v>24</v>
      </c>
      <c r="J6" s="8"/>
      <c r="K6" s="8" t="str">
        <f>"50,0"</f>
        <v>50,0</v>
      </c>
      <c r="L6" s="8" t="str">
        <f>"58,8300"</f>
        <v>58,8300</v>
      </c>
      <c r="M6" s="7"/>
    </row>
    <row r="7" spans="1:13">
      <c r="B7" s="5" t="s">
        <v>18</v>
      </c>
    </row>
    <row r="8" spans="1:13" ht="16">
      <c r="A8" s="36" t="s">
        <v>7</v>
      </c>
      <c r="B8" s="36"/>
      <c r="C8" s="36"/>
      <c r="D8" s="36"/>
      <c r="E8" s="36"/>
      <c r="F8" s="36"/>
      <c r="G8" s="36"/>
      <c r="H8" s="36"/>
      <c r="I8" s="36"/>
      <c r="J8" s="36"/>
    </row>
    <row r="9" spans="1:13">
      <c r="A9" s="8" t="s">
        <v>17</v>
      </c>
      <c r="B9" s="7" t="s">
        <v>42</v>
      </c>
      <c r="C9" s="7" t="s">
        <v>70</v>
      </c>
      <c r="D9" s="7" t="s">
        <v>34</v>
      </c>
      <c r="E9" s="7" t="s">
        <v>87</v>
      </c>
      <c r="F9" s="7" t="s">
        <v>91</v>
      </c>
      <c r="G9" s="13" t="s">
        <v>12</v>
      </c>
      <c r="H9" s="13" t="s">
        <v>14</v>
      </c>
      <c r="I9" s="13" t="s">
        <v>30</v>
      </c>
      <c r="J9" s="8"/>
      <c r="K9" s="8" t="str">
        <f>"150,0"</f>
        <v>150,0</v>
      </c>
      <c r="L9" s="8" t="str">
        <f>"109,3950"</f>
        <v>109,3950</v>
      </c>
      <c r="M9" s="7"/>
    </row>
    <row r="10" spans="1:13">
      <c r="B10" s="5" t="s">
        <v>18</v>
      </c>
    </row>
    <row r="11" spans="1:13" ht="16">
      <c r="A11" s="36" t="s">
        <v>32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3">
      <c r="A12" s="8" t="s">
        <v>17</v>
      </c>
      <c r="B12" s="7" t="s">
        <v>50</v>
      </c>
      <c r="C12" s="7" t="s">
        <v>71</v>
      </c>
      <c r="D12" s="7" t="s">
        <v>51</v>
      </c>
      <c r="E12" s="7" t="s">
        <v>95</v>
      </c>
      <c r="F12" s="7" t="s">
        <v>93</v>
      </c>
      <c r="G12" s="13" t="s">
        <v>14</v>
      </c>
      <c r="H12" s="13" t="s">
        <v>30</v>
      </c>
      <c r="I12" s="14" t="s">
        <v>15</v>
      </c>
      <c r="J12" s="8"/>
      <c r="K12" s="8" t="str">
        <f>"150,0"</f>
        <v>150,0</v>
      </c>
      <c r="L12" s="8" t="str">
        <f>"87,0600"</f>
        <v>87,0600</v>
      </c>
      <c r="M12" s="7"/>
    </row>
    <row r="13" spans="1:13">
      <c r="B13" s="5" t="s">
        <v>18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4.5" style="5" customWidth="1"/>
    <col min="3" max="3" width="30.6640625" style="5" customWidth="1"/>
    <col min="4" max="4" width="21.5" style="5" bestFit="1" customWidth="1"/>
    <col min="5" max="5" width="10.5" style="5" bestFit="1" customWidth="1"/>
    <col min="6" max="6" width="19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25" t="s">
        <v>80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2" customFormat="1" ht="62" customHeight="1" thickBot="1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82</v>
      </c>
      <c r="B3" s="37" t="s">
        <v>0</v>
      </c>
      <c r="C3" s="35" t="s">
        <v>83</v>
      </c>
      <c r="D3" s="35" t="s">
        <v>4</v>
      </c>
      <c r="E3" s="19" t="s">
        <v>84</v>
      </c>
      <c r="F3" s="19" t="s">
        <v>5</v>
      </c>
      <c r="G3" s="19" t="s">
        <v>6</v>
      </c>
      <c r="H3" s="19"/>
      <c r="I3" s="19"/>
      <c r="J3" s="19"/>
      <c r="K3" s="19" t="s">
        <v>40</v>
      </c>
      <c r="L3" s="19" t="s">
        <v>2</v>
      </c>
      <c r="M3" s="21" t="s">
        <v>1</v>
      </c>
    </row>
    <row r="4" spans="1:13" s="1" customFormat="1" ht="21" customHeight="1" thickBot="1">
      <c r="A4" s="34"/>
      <c r="B4" s="38"/>
      <c r="C4" s="20"/>
      <c r="D4" s="20"/>
      <c r="E4" s="20"/>
      <c r="F4" s="20"/>
      <c r="G4" s="4">
        <v>1</v>
      </c>
      <c r="H4" s="4">
        <v>2</v>
      </c>
      <c r="I4" s="4">
        <v>3</v>
      </c>
      <c r="J4" s="4" t="s">
        <v>3</v>
      </c>
      <c r="K4" s="20"/>
      <c r="L4" s="20"/>
      <c r="M4" s="22"/>
    </row>
    <row r="5" spans="1:13" ht="16">
      <c r="A5" s="23" t="s">
        <v>32</v>
      </c>
      <c r="B5" s="23"/>
      <c r="C5" s="24"/>
      <c r="D5" s="24"/>
      <c r="E5" s="24"/>
      <c r="F5" s="24"/>
      <c r="G5" s="24"/>
      <c r="H5" s="24"/>
      <c r="I5" s="24"/>
      <c r="J5" s="24"/>
    </row>
    <row r="6" spans="1:13">
      <c r="A6" s="8" t="s">
        <v>17</v>
      </c>
      <c r="B6" s="7" t="s">
        <v>38</v>
      </c>
      <c r="C6" s="7" t="s">
        <v>69</v>
      </c>
      <c r="D6" s="7" t="s">
        <v>39</v>
      </c>
      <c r="E6" s="7" t="s">
        <v>95</v>
      </c>
      <c r="F6" s="7" t="s">
        <v>88</v>
      </c>
      <c r="G6" s="13" t="s">
        <v>52</v>
      </c>
      <c r="H6" s="13" t="s">
        <v>53</v>
      </c>
      <c r="I6" s="13" t="s">
        <v>33</v>
      </c>
      <c r="J6" s="8"/>
      <c r="K6" s="8" t="str">
        <f>"217,5"</f>
        <v>217,5</v>
      </c>
      <c r="L6" s="8" t="str">
        <f>"129,7940"</f>
        <v>129,7940</v>
      </c>
      <c r="M6" s="7" t="s">
        <v>75</v>
      </c>
    </row>
    <row r="7" spans="1:13">
      <c r="B7" s="5" t="s">
        <v>18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33203125" style="5" customWidth="1"/>
    <col min="7" max="10" width="5.5" style="6" customWidth="1"/>
    <col min="11" max="11" width="10.5" style="6" bestFit="1" customWidth="1"/>
    <col min="12" max="12" width="9.83203125" style="6" customWidth="1"/>
    <col min="13" max="13" width="26.33203125" style="5" bestFit="1" customWidth="1"/>
    <col min="14" max="16384" width="9.1640625" style="3"/>
  </cols>
  <sheetData>
    <row r="1" spans="1:13" s="2" customFormat="1" ht="29" customHeight="1">
      <c r="A1" s="25" t="s">
        <v>79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2" customFormat="1" ht="62" customHeight="1" thickBot="1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82</v>
      </c>
      <c r="B3" s="37" t="s">
        <v>0</v>
      </c>
      <c r="C3" s="35" t="s">
        <v>83</v>
      </c>
      <c r="D3" s="35" t="s">
        <v>4</v>
      </c>
      <c r="E3" s="19" t="s">
        <v>84</v>
      </c>
      <c r="F3" s="19" t="s">
        <v>5</v>
      </c>
      <c r="G3" s="19" t="s">
        <v>59</v>
      </c>
      <c r="H3" s="19"/>
      <c r="I3" s="19"/>
      <c r="J3" s="19"/>
      <c r="K3" s="19" t="s">
        <v>40</v>
      </c>
      <c r="L3" s="19" t="s">
        <v>2</v>
      </c>
      <c r="M3" s="21" t="s">
        <v>1</v>
      </c>
    </row>
    <row r="4" spans="1:13" s="1" customFormat="1" ht="21" customHeight="1" thickBot="1">
      <c r="A4" s="34"/>
      <c r="B4" s="38"/>
      <c r="C4" s="20"/>
      <c r="D4" s="20"/>
      <c r="E4" s="20"/>
      <c r="F4" s="20"/>
      <c r="G4" s="4">
        <v>1</v>
      </c>
      <c r="H4" s="4">
        <v>2</v>
      </c>
      <c r="I4" s="4">
        <v>3</v>
      </c>
      <c r="J4" s="4" t="s">
        <v>3</v>
      </c>
      <c r="K4" s="20"/>
      <c r="L4" s="20"/>
      <c r="M4" s="22"/>
    </row>
    <row r="5" spans="1:13" ht="16">
      <c r="A5" s="23" t="s">
        <v>23</v>
      </c>
      <c r="B5" s="23"/>
      <c r="C5" s="24"/>
      <c r="D5" s="24"/>
      <c r="E5" s="24"/>
      <c r="F5" s="24"/>
      <c r="G5" s="24"/>
      <c r="H5" s="24"/>
      <c r="I5" s="24"/>
      <c r="J5" s="24"/>
    </row>
    <row r="6" spans="1:13">
      <c r="A6" s="8" t="s">
        <v>17</v>
      </c>
      <c r="B6" s="7" t="s">
        <v>67</v>
      </c>
      <c r="C6" s="7" t="s">
        <v>72</v>
      </c>
      <c r="D6" s="7" t="s">
        <v>68</v>
      </c>
      <c r="E6" s="7" t="str">
        <f>"0,8467"</f>
        <v>0,8467</v>
      </c>
      <c r="F6" s="7" t="s">
        <v>89</v>
      </c>
      <c r="G6" s="13" t="s">
        <v>10</v>
      </c>
      <c r="H6" s="13" t="s">
        <v>21</v>
      </c>
      <c r="I6" s="14" t="s">
        <v>22</v>
      </c>
      <c r="J6" s="8"/>
      <c r="K6" s="8" t="str">
        <f>"40,0"</f>
        <v>40,0</v>
      </c>
      <c r="L6" s="8" t="str">
        <f>"33,8660"</f>
        <v>33,8660</v>
      </c>
      <c r="M6" s="7"/>
    </row>
    <row r="7" spans="1:13">
      <c r="B7" s="5" t="s">
        <v>18</v>
      </c>
    </row>
    <row r="8" spans="1:13" ht="16">
      <c r="A8" s="36" t="s">
        <v>7</v>
      </c>
      <c r="B8" s="36"/>
      <c r="C8" s="36"/>
      <c r="D8" s="36"/>
      <c r="E8" s="36"/>
      <c r="F8" s="36"/>
      <c r="G8" s="36"/>
      <c r="H8" s="36"/>
      <c r="I8" s="36"/>
      <c r="J8" s="36"/>
    </row>
    <row r="9" spans="1:13">
      <c r="A9" s="8" t="s">
        <v>17</v>
      </c>
      <c r="B9" s="7" t="s">
        <v>43</v>
      </c>
      <c r="C9" s="7" t="s">
        <v>73</v>
      </c>
      <c r="D9" s="7" t="s">
        <v>44</v>
      </c>
      <c r="E9" s="7" t="s">
        <v>94</v>
      </c>
      <c r="F9" s="7" t="s">
        <v>90</v>
      </c>
      <c r="G9" s="13" t="s">
        <v>24</v>
      </c>
      <c r="H9" s="13" t="s">
        <v>25</v>
      </c>
      <c r="I9" s="14" t="s">
        <v>26</v>
      </c>
      <c r="J9" s="8"/>
      <c r="K9" s="8" t="str">
        <f>"55,0"</f>
        <v>55,0</v>
      </c>
      <c r="L9" s="8" t="str">
        <f>"43,7810"</f>
        <v>43,7810</v>
      </c>
      <c r="M9" s="18"/>
    </row>
    <row r="10" spans="1:13">
      <c r="B10" s="5" t="s">
        <v>18</v>
      </c>
    </row>
    <row r="11" spans="1:13" ht="16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3">
      <c r="A12" s="10" t="s">
        <v>17</v>
      </c>
      <c r="B12" s="9" t="s">
        <v>45</v>
      </c>
      <c r="C12" s="9" t="s">
        <v>74</v>
      </c>
      <c r="D12" s="9" t="s">
        <v>46</v>
      </c>
      <c r="E12" s="9" t="s">
        <v>86</v>
      </c>
      <c r="F12" s="9" t="s">
        <v>92</v>
      </c>
      <c r="G12" s="15" t="s">
        <v>28</v>
      </c>
      <c r="H12" s="15" t="s">
        <v>29</v>
      </c>
      <c r="I12" s="15" t="s">
        <v>8</v>
      </c>
      <c r="J12" s="10"/>
      <c r="K12" s="10" t="str">
        <f>"65,0"</f>
        <v>65,0</v>
      </c>
      <c r="L12" s="10" t="str">
        <f>"42,5782"</f>
        <v>42,5782</v>
      </c>
      <c r="M12" s="9" t="s">
        <v>76</v>
      </c>
    </row>
    <row r="13" spans="1:13">
      <c r="A13" s="12" t="s">
        <v>17</v>
      </c>
      <c r="B13" s="11" t="s">
        <v>47</v>
      </c>
      <c r="C13" s="11" t="s">
        <v>48</v>
      </c>
      <c r="D13" s="11" t="s">
        <v>49</v>
      </c>
      <c r="E13" s="11" t="s">
        <v>85</v>
      </c>
      <c r="F13" s="11" t="s">
        <v>88</v>
      </c>
      <c r="G13" s="17" t="s">
        <v>21</v>
      </c>
      <c r="H13" s="17" t="s">
        <v>22</v>
      </c>
      <c r="I13" s="16" t="s">
        <v>57</v>
      </c>
      <c r="J13" s="12"/>
      <c r="K13" s="12" t="str">
        <f>"45,0"</f>
        <v>45,0</v>
      </c>
      <c r="L13" s="12" t="str">
        <f>"29,4525"</f>
        <v>29,4525</v>
      </c>
      <c r="M13" s="11"/>
    </row>
    <row r="14" spans="1:13">
      <c r="B14" s="5" t="s">
        <v>18</v>
      </c>
    </row>
    <row r="15" spans="1:13" ht="16">
      <c r="A15" s="36" t="s">
        <v>32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3">
      <c r="A16" s="8" t="s">
        <v>17</v>
      </c>
      <c r="B16" s="7" t="s">
        <v>64</v>
      </c>
      <c r="C16" s="7" t="s">
        <v>65</v>
      </c>
      <c r="D16" s="7" t="s">
        <v>66</v>
      </c>
      <c r="E16" s="7" t="s">
        <v>85</v>
      </c>
      <c r="F16" s="7" t="s">
        <v>88</v>
      </c>
      <c r="G16" s="13" t="s">
        <v>20</v>
      </c>
      <c r="H16" s="13" t="s">
        <v>13</v>
      </c>
      <c r="I16" s="13" t="s">
        <v>16</v>
      </c>
      <c r="J16" s="14" t="s">
        <v>41</v>
      </c>
      <c r="K16" s="8" t="str">
        <f>"95,0"</f>
        <v>95,0</v>
      </c>
      <c r="L16" s="8" t="str">
        <f>"52,0885"</f>
        <v>52,0885</v>
      </c>
      <c r="M16" s="7" t="s">
        <v>77</v>
      </c>
    </row>
    <row r="17" spans="2:2">
      <c r="B17" s="5" t="s">
        <v>18</v>
      </c>
    </row>
  </sheetData>
  <mergeCells count="15">
    <mergeCell ref="A8:J8"/>
    <mergeCell ref="A11:J11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" style="5" customWidth="1"/>
    <col min="3" max="3" width="26.33203125" style="5" bestFit="1" customWidth="1"/>
    <col min="4" max="4" width="21.5" style="5" bestFit="1" customWidth="1"/>
    <col min="5" max="5" width="13.1640625" style="5" customWidth="1"/>
    <col min="6" max="6" width="23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10.5" style="6" customWidth="1"/>
    <col min="13" max="13" width="22.5" style="5" customWidth="1"/>
    <col min="14" max="16384" width="9.1640625" style="3"/>
  </cols>
  <sheetData>
    <row r="1" spans="1:13" s="2" customFormat="1" ht="29" customHeight="1">
      <c r="A1" s="25" t="s">
        <v>78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2" customFormat="1" ht="62" customHeight="1" thickBot="1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3" s="1" customFormat="1" ht="12.75" customHeight="1">
      <c r="A3" s="33" t="s">
        <v>82</v>
      </c>
      <c r="B3" s="37" t="s">
        <v>0</v>
      </c>
      <c r="C3" s="35" t="s">
        <v>83</v>
      </c>
      <c r="D3" s="35" t="s">
        <v>4</v>
      </c>
      <c r="E3" s="19" t="s">
        <v>84</v>
      </c>
      <c r="F3" s="19" t="s">
        <v>5</v>
      </c>
      <c r="G3" s="19" t="s">
        <v>59</v>
      </c>
      <c r="H3" s="19"/>
      <c r="I3" s="19"/>
      <c r="J3" s="19"/>
      <c r="K3" s="19" t="s">
        <v>40</v>
      </c>
      <c r="L3" s="19" t="s">
        <v>2</v>
      </c>
      <c r="M3" s="21" t="s">
        <v>1</v>
      </c>
    </row>
    <row r="4" spans="1:13" s="1" customFormat="1" ht="21" customHeight="1" thickBot="1">
      <c r="A4" s="34"/>
      <c r="B4" s="38"/>
      <c r="C4" s="20"/>
      <c r="D4" s="20"/>
      <c r="E4" s="20"/>
      <c r="F4" s="20"/>
      <c r="G4" s="4">
        <v>1</v>
      </c>
      <c r="H4" s="4">
        <v>2</v>
      </c>
      <c r="I4" s="4">
        <v>3</v>
      </c>
      <c r="J4" s="4" t="s">
        <v>3</v>
      </c>
      <c r="K4" s="20"/>
      <c r="L4" s="20"/>
      <c r="M4" s="22"/>
    </row>
    <row r="5" spans="1:13" ht="16">
      <c r="A5" s="23" t="s">
        <v>27</v>
      </c>
      <c r="B5" s="23"/>
      <c r="C5" s="24"/>
      <c r="D5" s="24"/>
      <c r="E5" s="24"/>
      <c r="F5" s="24"/>
      <c r="G5" s="24"/>
      <c r="H5" s="24"/>
      <c r="I5" s="24"/>
      <c r="J5" s="24"/>
    </row>
    <row r="6" spans="1:13">
      <c r="A6" s="8" t="s">
        <v>17</v>
      </c>
      <c r="B6" s="7" t="s">
        <v>35</v>
      </c>
      <c r="C6" s="7" t="s">
        <v>36</v>
      </c>
      <c r="D6" s="7" t="s">
        <v>37</v>
      </c>
      <c r="E6" s="7" t="s">
        <v>85</v>
      </c>
      <c r="F6" s="7" t="s">
        <v>88</v>
      </c>
      <c r="G6" s="13" t="s">
        <v>26</v>
      </c>
      <c r="H6" s="13" t="s">
        <v>29</v>
      </c>
      <c r="I6" s="14" t="s">
        <v>58</v>
      </c>
      <c r="J6" s="8"/>
      <c r="K6" s="8" t="str">
        <f>"62,5"</f>
        <v>62,5</v>
      </c>
      <c r="L6" s="8" t="str">
        <f>"40,6750"</f>
        <v>40,6750</v>
      </c>
      <c r="M6" s="7"/>
    </row>
    <row r="7" spans="1:13">
      <c r="B7" s="5" t="s">
        <v>18</v>
      </c>
    </row>
    <row r="8" spans="1:13" ht="16">
      <c r="A8" s="36" t="s">
        <v>32</v>
      </c>
      <c r="B8" s="36"/>
      <c r="C8" s="36"/>
      <c r="D8" s="36"/>
      <c r="E8" s="36"/>
      <c r="F8" s="36"/>
      <c r="G8" s="36"/>
      <c r="H8" s="36"/>
      <c r="I8" s="36"/>
      <c r="J8" s="36"/>
    </row>
    <row r="9" spans="1:13">
      <c r="A9" s="8" t="s">
        <v>17</v>
      </c>
      <c r="B9" s="7" t="s">
        <v>54</v>
      </c>
      <c r="C9" s="7" t="s">
        <v>55</v>
      </c>
      <c r="D9" s="7" t="s">
        <v>56</v>
      </c>
      <c r="E9" s="7" t="s">
        <v>85</v>
      </c>
      <c r="F9" s="7" t="s">
        <v>88</v>
      </c>
      <c r="G9" s="13" t="s">
        <v>31</v>
      </c>
      <c r="H9" s="13" t="s">
        <v>9</v>
      </c>
      <c r="I9" s="14" t="s">
        <v>11</v>
      </c>
      <c r="J9" s="8"/>
      <c r="K9" s="8" t="str">
        <f>"75,0"</f>
        <v>75,0</v>
      </c>
      <c r="L9" s="8" t="str">
        <f>"41,2912"</f>
        <v>41,2912</v>
      </c>
      <c r="M9" s="7" t="s">
        <v>75</v>
      </c>
    </row>
    <row r="10" spans="1:13">
      <c r="B10" s="5" t="s">
        <v>18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WRPF Военный жим ДК</vt:lpstr>
      <vt:lpstr>WRPF Военный жим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2022-03-28T00:11:39Z</dcterms:modified>
</cp:coreProperties>
</file>