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FE071F28-B33A-D341-9E78-E5D940889B27}" xr6:coauthVersionLast="45" xr6:coauthVersionMax="45" xr10:uidLastSave="{00000000-0000-0000-0000-000000000000}"/>
  <bookViews>
    <workbookView xWindow="480" yWindow="460" windowWidth="28200" windowHeight="16080" xr2:uid="{00000000-000D-0000-FFFF-FFFF00000000}"/>
  </bookViews>
  <sheets>
    <sheet name="ФЖД Любители двоеборье ДК" sheetId="53" r:id="rId1"/>
    <sheet name="ФЖД Любители двоеборье 1_2 ДК" sheetId="55" r:id="rId2"/>
    <sheet name="ФЖД Любители двоеборье 1_2" sheetId="51" r:id="rId3"/>
    <sheet name="ФЖД Армейский жим двоеборье" sheetId="68" r:id="rId4"/>
    <sheet name="ФЖД Военный жим двоеборье" sheetId="57" r:id="rId5"/>
    <sheet name="ФЖД Любители жим максимум ДК" sheetId="54" r:id="rId6"/>
    <sheet name="ФЖД Софт однопетельн.макс." sheetId="62" r:id="rId7"/>
    <sheet name="ФЖД Армейский жим макс.ДК" sheetId="71" r:id="rId8"/>
    <sheet name="ФЖД Военный жим максимум" sheetId="58" r:id="rId9"/>
  </sheets>
  <calcPr calcId="152511" refMode="R1C1" calcCompleted="0"/>
</workbook>
</file>

<file path=xl/calcChain.xml><?xml version="1.0" encoding="utf-8"?>
<calcChain xmlns="http://schemas.openxmlformats.org/spreadsheetml/2006/main">
  <c r="L6" i="71" l="1"/>
  <c r="N6" i="68"/>
  <c r="M6" i="68"/>
  <c r="L6" i="62"/>
  <c r="K6" i="62"/>
  <c r="L9" i="58"/>
  <c r="K9" i="58"/>
  <c r="L6" i="58"/>
  <c r="K6" i="58"/>
  <c r="N6" i="57"/>
  <c r="M6" i="57"/>
  <c r="N13" i="55"/>
  <c r="M13" i="55"/>
  <c r="N10" i="55"/>
  <c r="M10" i="55"/>
  <c r="N9" i="55"/>
  <c r="M9" i="55"/>
  <c r="N6" i="55"/>
  <c r="M6" i="55"/>
  <c r="L6" i="54"/>
  <c r="K6" i="54"/>
  <c r="N6" i="53"/>
  <c r="M6" i="53"/>
  <c r="N9" i="51"/>
  <c r="M9" i="51"/>
  <c r="N6" i="51"/>
  <c r="M6" i="51"/>
</calcChain>
</file>

<file path=xl/sharedStrings.xml><?xml version="1.0" encoding="utf-8"?>
<sst xmlns="http://schemas.openxmlformats.org/spreadsheetml/2006/main" count="262" uniqueCount="134">
  <si>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</si>
  <si>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</si>
  <si>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</si>
  <si>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</si>
  <si>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</si>
  <si>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</si>
  <si>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</si>
  <si>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</si>
  <si>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</si>
  <si>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>Жим лёжа</t>
  </si>
  <si>
    <t>150,0</t>
  </si>
  <si>
    <t>160,0</t>
  </si>
  <si>
    <t>270,0</t>
  </si>
  <si>
    <t>-</t>
  </si>
  <si>
    <t>ВЕСОВАЯ КАТЕГОРИЯ   100</t>
  </si>
  <si>
    <t>200,0</t>
  </si>
  <si>
    <t>75,0</t>
  </si>
  <si>
    <t>50,0</t>
  </si>
  <si>
    <t>55,0</t>
  </si>
  <si>
    <t>80,0</t>
  </si>
  <si>
    <t>100,0</t>
  </si>
  <si>
    <t>112,5</t>
  </si>
  <si>
    <t>70,0</t>
  </si>
  <si>
    <t>130,0</t>
  </si>
  <si>
    <t>142,5</t>
  </si>
  <si>
    <t>180,0</t>
  </si>
  <si>
    <t>190,0</t>
  </si>
  <si>
    <t>120,0</t>
  </si>
  <si>
    <t>135,0</t>
  </si>
  <si>
    <t>280,0</t>
  </si>
  <si>
    <t>300,0</t>
  </si>
  <si>
    <t>170,0</t>
  </si>
  <si>
    <t>157,5</t>
  </si>
  <si>
    <t>185,0</t>
  </si>
  <si>
    <t>ВЕСОВАЯ КАТЕГОРИЯ   90</t>
  </si>
  <si>
    <t>205,0</t>
  </si>
  <si>
    <t>110,0</t>
  </si>
  <si>
    <t>115,0</t>
  </si>
  <si>
    <t>95,0</t>
  </si>
  <si>
    <t>105,0</t>
  </si>
  <si>
    <t>40,0</t>
  </si>
  <si>
    <t>45,0</t>
  </si>
  <si>
    <t>60,0</t>
  </si>
  <si>
    <t xml:space="preserve">Алёхин М. </t>
  </si>
  <si>
    <t>85,0</t>
  </si>
  <si>
    <t>90,0</t>
  </si>
  <si>
    <t>87,5</t>
  </si>
  <si>
    <t>ВЕСОВАЯ КАТЕГОРИЯ   60</t>
  </si>
  <si>
    <t>132,5</t>
  </si>
  <si>
    <t>71,40</t>
  </si>
  <si>
    <t>Открытая (01.06.1989)/32</t>
  </si>
  <si>
    <t>89,50</t>
  </si>
  <si>
    <t>Результат</t>
  </si>
  <si>
    <t xml:space="preserve">Медведева Е. </t>
  </si>
  <si>
    <t>30,0</t>
  </si>
  <si>
    <t>Мельников Алексей</t>
  </si>
  <si>
    <t>Открытая (18.05.1983)/38</t>
  </si>
  <si>
    <t>86,60</t>
  </si>
  <si>
    <t>Шпагин Максим</t>
  </si>
  <si>
    <t>74,30</t>
  </si>
  <si>
    <t>ВЕСОВАЯ КАТЕГОРИЯ   80</t>
  </si>
  <si>
    <t>Лаппалайнен Дмитрий</t>
  </si>
  <si>
    <t>112,70</t>
  </si>
  <si>
    <t>72,20</t>
  </si>
  <si>
    <t>103,0</t>
  </si>
  <si>
    <t>84,20</t>
  </si>
  <si>
    <t>Бородин Анатолий</t>
  </si>
  <si>
    <t>Каторов Сергей</t>
  </si>
  <si>
    <t>Открытая (29.03.1980)/42</t>
  </si>
  <si>
    <t>85,20</t>
  </si>
  <si>
    <t xml:space="preserve">Сагитов М. </t>
  </si>
  <si>
    <t>ВЕСОВАЯ КАТЕГОРИЯ   130</t>
  </si>
  <si>
    <t>124,30</t>
  </si>
  <si>
    <t>Цырулев Александр</t>
  </si>
  <si>
    <t>58,80</t>
  </si>
  <si>
    <t>Бырька Александр</t>
  </si>
  <si>
    <t>Юноши 14-17 (30.06.2006)/15</t>
  </si>
  <si>
    <t>81,40</t>
  </si>
  <si>
    <t>Васильев Дмитрий</t>
  </si>
  <si>
    <t>Открытая (09.06.1997)/24</t>
  </si>
  <si>
    <t>Макаров Иван</t>
  </si>
  <si>
    <t>Юниоры (30.01.2003)/19</t>
  </si>
  <si>
    <t>96,50</t>
  </si>
  <si>
    <t>Корнильцев Дмитрий</t>
  </si>
  <si>
    <t>Открытая (27.02.1985)/37</t>
  </si>
  <si>
    <t>Мазуренко Станислав</t>
  </si>
  <si>
    <t>Открытая (20.06.1987)/34</t>
  </si>
  <si>
    <t>78,50</t>
  </si>
  <si>
    <t>151,0</t>
  </si>
  <si>
    <t>156,0</t>
  </si>
  <si>
    <t>ВЕСОВАЯ КАТЕГОРИЯ   120</t>
  </si>
  <si>
    <t>Самитов Александр</t>
  </si>
  <si>
    <t>Открытая (30.04.1975)/47</t>
  </si>
  <si>
    <t>113,10</t>
  </si>
  <si>
    <t>Жим стоя</t>
  </si>
  <si>
    <t>Карев Владимир</t>
  </si>
  <si>
    <t>Мастера 70+ (18.12.1948)/73</t>
  </si>
  <si>
    <t>Надин Вадим</t>
  </si>
  <si>
    <t>Открытая (01.12.1996)/25</t>
  </si>
  <si>
    <t>Мастера 60-64 (02.12.1960)/61</t>
  </si>
  <si>
    <t>Мастера 40-44 (04.01.1979)/43</t>
  </si>
  <si>
    <t>Мастера 60-64 (25.06.1959)/62</t>
  </si>
  <si>
    <t xml:space="preserve">Волков Н. </t>
  </si>
  <si>
    <t>Многоповторный жим</t>
  </si>
  <si>
    <t>Чемпионат Европы ФЖД
ФЖД Любители двоеборье ДК
Долгопрудный/Московская область, 14-15 мая 2022 года</t>
  </si>
  <si>
    <t>Чемпионат Европы ФЖД 
ФЖД Любители двоеборье 1/2 веса ДК
Долгопрудный/Московская область, 14-15 мая 2022 года</t>
  </si>
  <si>
    <t>Чемпионат Европы ФЖД
ФЖД Любители двоеборье 1/2 веса
Долгопрудный/Московская область, 14-15 мая 2022 года</t>
  </si>
  <si>
    <t>Чемпионат Европы ФЖД
ФЖД Армейский жим двоеборье
Долгопрудный/Московская область, 14-15 мая 2022 года</t>
  </si>
  <si>
    <t>Чемпионат Европы ФЖД
ФЖД Военный жим двоеборье
Долгопрудный/Московская область, 14-15 мая 2022 года</t>
  </si>
  <si>
    <t>Чемпионат Европы ФЖД
ФЖД Любители жим на максимум ДК
Долгопрудный/Московская область, 14-15 мая 2022 года</t>
  </si>
  <si>
    <t>Чемпионат Европы ФЖД 
ФЖД Софт экипировка однопетельная жим на максимум
Долгопрудный/Московская область, 14-15 мая 2022 года</t>
  </si>
  <si>
    <t>Чемпионат Европы ФЖД
ФЖД Армейский жим на максимум ДК
Долгопрудный/Московская область, 14-15 мая 2022 года</t>
  </si>
  <si>
    <t>Чемпионат Европы ФЖД
ФЖД Военный жим на максимум
Долгопрудный/Московская область, 14-15 мая 2022 года</t>
  </si>
  <si>
    <t>№</t>
  </si>
  <si>
    <t xml:space="preserve">Москва </t>
  </si>
  <si>
    <t xml:space="preserve">Орёл </t>
  </si>
  <si>
    <t xml:space="preserve">Подольск </t>
  </si>
  <si>
    <t xml:space="preserve">Торжок </t>
  </si>
  <si>
    <t xml:space="preserve">Реутов </t>
  </si>
  <si>
    <t xml:space="preserve">Нижний Новгород </t>
  </si>
  <si>
    <t xml:space="preserve">Талдом </t>
  </si>
  <si>
    <t xml:space="preserve">Атюрьево </t>
  </si>
  <si>
    <t xml:space="preserve">Перевоз </t>
  </si>
  <si>
    <t xml:space="preserve">Фурманов </t>
  </si>
  <si>
    <t xml:space="preserve">Мичуринск </t>
  </si>
  <si>
    <t xml:space="preserve">Гатчина </t>
  </si>
  <si>
    <t xml:space="preserve">
Дата рождения/Возраст</t>
  </si>
  <si>
    <t>Возрастная группа</t>
  </si>
  <si>
    <t>O</t>
  </si>
  <si>
    <t>M1</t>
  </si>
  <si>
    <t>T</t>
  </si>
  <si>
    <t>J</t>
  </si>
  <si>
    <t>M7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</si>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</sst>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6\4"/>
    <numFmt numFmtId="165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54"/>
  <dimension ref="A1:O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1640625" style="11" bestFit="1" customWidth="1"/>
    <col min="2" max="2" width="14.5" style="11" bestFit="1" customWidth="1"/>
    <col min="3" max="3" width="28.6640625" style="11" bestFit="1" customWidth="1"/>
    <col min="4" max="4" width="20.83203125" style="11" bestFit="1" customWidth="1"/>
    <col min="5" max="5" width="15.1640625" style="11" bestFit="1" customWidth="1"/>
    <col min="6" max="6" width="21" style="11" bestFit="1" customWidth="1"/>
    <col min="7" max="9" width="5.5" style="14" customWidth="1"/>
    <col min="10" max="10" width="4.5" style="14" customWidth="1"/>
    <col min="11" max="11" width="11" style="14" customWidth="1"/>
    <col min="12" max="12" width="11.33203125" style="14" customWidth="1"/>
    <col min="13" max="13" width="7.6640625" style="14" bestFit="1" customWidth="1"/>
    <col min="14" max="14" width="9.5" style="14" bestFit="1" customWidth="1"/>
    <col min="15" max="15" width="15.83203125" style="11" bestFit="1" customWidth="1"/>
    <col min="16" max="16384" width="9.1640625" style="3"/>
  </cols>
  <sheetData>
    <row r="1" spans="1:15" s="2" customFormat="1" ht="29" customHeight="1">
      <c r="A1" s="41" t="s">
        <v>104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103</v>
      </c>
      <c r="L3" s="35"/>
      <c r="M3" s="35" t="s">
        <v>1</v>
      </c>
      <c r="N3" s="35" t="s">
        <v>3</v>
      </c>
      <c r="O3" s="37" t="s">
        <v>2</v>
      </c>
    </row>
    <row r="4" spans="1:15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12" t="s">
        <v>5</v>
      </c>
      <c r="L4" s="12" t="s">
        <v>6</v>
      </c>
      <c r="M4" s="36"/>
      <c r="N4" s="36"/>
      <c r="O4" s="38"/>
    </row>
    <row r="5" spans="1:15" ht="16">
      <c r="A5" s="39" t="s">
        <v>71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>
      <c r="A6" s="10">
        <v>1</v>
      </c>
      <c r="B6" s="13" t="s">
        <v>58</v>
      </c>
      <c r="C6" s="13" t="s">
        <v>100</v>
      </c>
      <c r="D6" s="13" t="s">
        <v>72</v>
      </c>
      <c r="E6" s="13" t="s">
        <v>129</v>
      </c>
      <c r="F6" s="13" t="s">
        <v>119</v>
      </c>
      <c r="G6" s="24" t="s">
        <v>31</v>
      </c>
      <c r="H6" s="24" t="s">
        <v>25</v>
      </c>
      <c r="I6" s="24" t="s">
        <v>33</v>
      </c>
      <c r="J6" s="10"/>
      <c r="K6" s="10" t="s">
        <v>23</v>
      </c>
      <c r="L6" s="29">
        <v>18</v>
      </c>
      <c r="M6" s="10" t="str">
        <f>"203,0"</f>
        <v>203,0</v>
      </c>
      <c r="N6" s="10" t="str">
        <f>"7079,3347"</f>
        <v>7079,3347</v>
      </c>
      <c r="O6" s="13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55"/>
  <dimension ref="A1:O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11" bestFit="1" customWidth="1"/>
    <col min="2" max="2" width="18.83203125" style="11" bestFit="1" customWidth="1"/>
    <col min="3" max="3" width="28.6640625" style="11" bestFit="1" customWidth="1"/>
    <col min="4" max="4" width="20.83203125" style="11" bestFit="1" customWidth="1"/>
    <col min="5" max="5" width="15.1640625" style="11" customWidth="1"/>
    <col min="6" max="6" width="16.83203125" style="11" bestFit="1" customWidth="1"/>
    <col min="7" max="9" width="5.5" style="14" customWidth="1"/>
    <col min="10" max="10" width="4.5" style="14" customWidth="1"/>
    <col min="11" max="11" width="11.83203125" style="14" customWidth="1"/>
    <col min="12" max="12" width="11.5" style="30" customWidth="1"/>
    <col min="13" max="13" width="7.6640625" style="14" bestFit="1" customWidth="1"/>
    <col min="14" max="14" width="9.5" style="14" bestFit="1" customWidth="1"/>
    <col min="15" max="15" width="19.1640625" style="11" customWidth="1"/>
    <col min="16" max="16384" width="9.1640625" style="3"/>
  </cols>
  <sheetData>
    <row r="1" spans="1:15" s="2" customFormat="1" ht="29" customHeight="1">
      <c r="A1" s="41" t="s">
        <v>105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103</v>
      </c>
      <c r="L3" s="35"/>
      <c r="M3" s="35" t="s">
        <v>1</v>
      </c>
      <c r="N3" s="35" t="s">
        <v>3</v>
      </c>
      <c r="O3" s="37" t="s">
        <v>2</v>
      </c>
    </row>
    <row r="4" spans="1:15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12" t="s">
        <v>5</v>
      </c>
      <c r="L4" s="26" t="s">
        <v>6</v>
      </c>
      <c r="M4" s="36"/>
      <c r="N4" s="36"/>
      <c r="O4" s="38"/>
    </row>
    <row r="5" spans="1:15" ht="16">
      <c r="A5" s="39" t="s">
        <v>47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>
      <c r="A6" s="10">
        <v>1</v>
      </c>
      <c r="B6" s="13" t="s">
        <v>73</v>
      </c>
      <c r="C6" s="13" t="s">
        <v>99</v>
      </c>
      <c r="D6" s="13" t="s">
        <v>74</v>
      </c>
      <c r="E6" s="13" t="s">
        <v>133</v>
      </c>
      <c r="F6" s="13" t="s">
        <v>122</v>
      </c>
      <c r="G6" s="24" t="s">
        <v>38</v>
      </c>
      <c r="H6" s="24" t="s">
        <v>20</v>
      </c>
      <c r="I6" s="25" t="s">
        <v>39</v>
      </c>
      <c r="J6" s="10"/>
      <c r="K6" s="10" t="s">
        <v>54</v>
      </c>
      <c r="L6" s="29">
        <v>114</v>
      </c>
      <c r="M6" s="10" t="str">
        <f>"214,0"</f>
        <v>214,0</v>
      </c>
      <c r="N6" s="10" t="str">
        <f>"7316,1380"</f>
        <v>7316,1380</v>
      </c>
      <c r="O6" s="13"/>
    </row>
    <row r="8" spans="1:15" ht="16">
      <c r="A8" s="31" t="s">
        <v>34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5">
      <c r="A9" s="15">
        <v>1</v>
      </c>
      <c r="B9" s="18" t="s">
        <v>75</v>
      </c>
      <c r="C9" s="18" t="s">
        <v>76</v>
      </c>
      <c r="D9" s="18" t="s">
        <v>77</v>
      </c>
      <c r="E9" s="18" t="s">
        <v>130</v>
      </c>
      <c r="F9" s="18" t="s">
        <v>118</v>
      </c>
      <c r="G9" s="19" t="s">
        <v>44</v>
      </c>
      <c r="H9" s="19" t="s">
        <v>46</v>
      </c>
      <c r="I9" s="20" t="s">
        <v>45</v>
      </c>
      <c r="J9" s="15"/>
      <c r="K9" s="15" t="s">
        <v>41</v>
      </c>
      <c r="L9" s="27">
        <v>40</v>
      </c>
      <c r="M9" s="15" t="str">
        <f>"127,5"</f>
        <v>127,5</v>
      </c>
      <c r="N9" s="15" t="str">
        <f>"4352,9531"</f>
        <v>4352,9531</v>
      </c>
      <c r="O9" s="18" t="s">
        <v>53</v>
      </c>
    </row>
    <row r="10" spans="1:15">
      <c r="A10" s="16">
        <v>1</v>
      </c>
      <c r="B10" s="21" t="s">
        <v>78</v>
      </c>
      <c r="C10" s="21" t="s">
        <v>79</v>
      </c>
      <c r="D10" s="21" t="s">
        <v>65</v>
      </c>
      <c r="E10" s="21" t="s">
        <v>128</v>
      </c>
      <c r="F10" s="21" t="s">
        <v>116</v>
      </c>
      <c r="G10" s="22" t="s">
        <v>48</v>
      </c>
      <c r="H10" s="22" t="s">
        <v>24</v>
      </c>
      <c r="I10" s="23" t="s">
        <v>10</v>
      </c>
      <c r="J10" s="16"/>
      <c r="K10" s="16" t="s">
        <v>41</v>
      </c>
      <c r="L10" s="28">
        <v>66</v>
      </c>
      <c r="M10" s="16" t="str">
        <f>"208,5"</f>
        <v>208,5</v>
      </c>
      <c r="N10" s="16" t="str">
        <f>"6976,7568"</f>
        <v>6976,7568</v>
      </c>
      <c r="O10" s="21"/>
    </row>
    <row r="12" spans="1:15" ht="16">
      <c r="A12" s="31" t="s">
        <v>14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5">
      <c r="A13" s="10">
        <v>1</v>
      </c>
      <c r="B13" s="13" t="s">
        <v>80</v>
      </c>
      <c r="C13" s="13" t="s">
        <v>81</v>
      </c>
      <c r="D13" s="13" t="s">
        <v>82</v>
      </c>
      <c r="E13" s="13" t="s">
        <v>131</v>
      </c>
      <c r="F13" s="13" t="s">
        <v>122</v>
      </c>
      <c r="G13" s="24" t="s">
        <v>36</v>
      </c>
      <c r="H13" s="24" t="s">
        <v>21</v>
      </c>
      <c r="I13" s="24" t="s">
        <v>37</v>
      </c>
      <c r="J13" s="10"/>
      <c r="K13" s="10" t="s">
        <v>17</v>
      </c>
      <c r="L13" s="29">
        <v>47</v>
      </c>
      <c r="M13" s="10" t="str">
        <f>"162,0"</f>
        <v>162,0</v>
      </c>
      <c r="N13" s="10" t="str">
        <f>"5293,6888"</f>
        <v>5293,6888</v>
      </c>
      <c r="O13" s="13"/>
    </row>
  </sheetData>
  <mergeCells count="15">
    <mergeCell ref="N3:N4"/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A12:L12"/>
    <mergeCell ref="B3:B4"/>
    <mergeCell ref="K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67"/>
  <dimension ref="A1:O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11" bestFit="1" customWidth="1"/>
    <col min="2" max="2" width="17.33203125" style="11" bestFit="1" customWidth="1"/>
    <col min="3" max="3" width="28.6640625" style="11" bestFit="1" customWidth="1"/>
    <col min="4" max="4" width="20.83203125" style="11" bestFit="1" customWidth="1"/>
    <col min="5" max="5" width="15.1640625" style="11" bestFit="1" customWidth="1"/>
    <col min="6" max="6" width="16.83203125" style="11" bestFit="1" customWidth="1"/>
    <col min="7" max="9" width="5.5" style="14" customWidth="1"/>
    <col min="10" max="10" width="4.5" style="14" customWidth="1"/>
    <col min="11" max="11" width="11" style="14" customWidth="1"/>
    <col min="12" max="12" width="12.33203125" style="30" customWidth="1"/>
    <col min="13" max="13" width="7.6640625" style="14" bestFit="1" customWidth="1"/>
    <col min="14" max="14" width="9.5" style="14" bestFit="1" customWidth="1"/>
    <col min="15" max="15" width="15.83203125" style="11" bestFit="1" customWidth="1"/>
    <col min="16" max="16384" width="9.1640625" style="3"/>
  </cols>
  <sheetData>
    <row r="1" spans="1:15" s="2" customFormat="1" ht="29" customHeight="1">
      <c r="A1" s="41" t="s">
        <v>106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103</v>
      </c>
      <c r="L3" s="35"/>
      <c r="M3" s="35" t="s">
        <v>1</v>
      </c>
      <c r="N3" s="35" t="s">
        <v>3</v>
      </c>
      <c r="O3" s="37" t="s">
        <v>2</v>
      </c>
    </row>
    <row r="4" spans="1:15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12" t="s">
        <v>5</v>
      </c>
      <c r="L4" s="26" t="s">
        <v>6</v>
      </c>
      <c r="M4" s="36"/>
      <c r="N4" s="36"/>
      <c r="O4" s="38"/>
    </row>
    <row r="5" spans="1:15" ht="16">
      <c r="A5" s="39" t="s">
        <v>60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>
      <c r="A6" s="10">
        <v>1</v>
      </c>
      <c r="B6" s="13" t="s">
        <v>66</v>
      </c>
      <c r="C6" s="13" t="s">
        <v>101</v>
      </c>
      <c r="D6" s="13" t="s">
        <v>49</v>
      </c>
      <c r="E6" s="13" t="s">
        <v>133</v>
      </c>
      <c r="F6" s="13" t="s">
        <v>123</v>
      </c>
      <c r="G6" s="24" t="s">
        <v>22</v>
      </c>
      <c r="H6" s="24" t="s">
        <v>16</v>
      </c>
      <c r="I6" s="24" t="s">
        <v>19</v>
      </c>
      <c r="J6" s="10"/>
      <c r="K6" s="10" t="s">
        <v>40</v>
      </c>
      <c r="L6" s="29">
        <v>75</v>
      </c>
      <c r="M6" s="10" t="str">
        <f>"155,0"</f>
        <v>155,0</v>
      </c>
      <c r="N6" s="10" t="str">
        <f>"5389,5902"</f>
        <v>5389,5902</v>
      </c>
      <c r="O6" s="13"/>
    </row>
    <row r="8" spans="1:15" ht="16">
      <c r="A8" s="31" t="s">
        <v>34</v>
      </c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5">
      <c r="A9" s="10">
        <v>1</v>
      </c>
      <c r="B9" s="13" t="s">
        <v>67</v>
      </c>
      <c r="C9" s="13" t="s">
        <v>68</v>
      </c>
      <c r="D9" s="13" t="s">
        <v>69</v>
      </c>
      <c r="E9" s="13" t="s">
        <v>128</v>
      </c>
      <c r="F9" s="13" t="s">
        <v>114</v>
      </c>
      <c r="G9" s="24" t="s">
        <v>39</v>
      </c>
      <c r="H9" s="24" t="s">
        <v>37</v>
      </c>
      <c r="I9" s="24" t="s">
        <v>27</v>
      </c>
      <c r="J9" s="10"/>
      <c r="K9" s="10" t="s">
        <v>41</v>
      </c>
      <c r="L9" s="29">
        <v>60</v>
      </c>
      <c r="M9" s="10" t="str">
        <f>"180,0"</f>
        <v>180,0</v>
      </c>
      <c r="N9" s="10" t="str">
        <f>"5986,5378"</f>
        <v>5986,5378</v>
      </c>
      <c r="O9" s="13" t="s">
        <v>70</v>
      </c>
    </row>
  </sheetData>
  <mergeCells count="14">
    <mergeCell ref="O3:O4"/>
    <mergeCell ref="A5:L5"/>
    <mergeCell ref="A1:O2"/>
    <mergeCell ref="A3:A4"/>
    <mergeCell ref="C3:C4"/>
    <mergeCell ref="D3:D4"/>
    <mergeCell ref="E3:E4"/>
    <mergeCell ref="F3:F4"/>
    <mergeCell ref="G3:J3"/>
    <mergeCell ref="A8:L8"/>
    <mergeCell ref="B3:B4"/>
    <mergeCell ref="K3:L3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6"/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11" bestFit="1" customWidth="1"/>
    <col min="2" max="2" width="16" style="11" customWidth="1"/>
    <col min="3" max="3" width="26" style="11" bestFit="1" customWidth="1"/>
    <col min="4" max="4" width="20.83203125" style="11" bestFit="1" customWidth="1"/>
    <col min="5" max="5" width="15.1640625" style="11" bestFit="1" customWidth="1"/>
    <col min="6" max="6" width="16.83203125" style="11" bestFit="1" customWidth="1"/>
    <col min="7" max="10" width="4.5" style="14" customWidth="1"/>
    <col min="11" max="11" width="12" style="14" customWidth="1"/>
    <col min="12" max="12" width="11.6640625" style="30" customWidth="1"/>
    <col min="13" max="13" width="7.6640625" style="14" bestFit="1" customWidth="1"/>
    <col min="14" max="14" width="9.5" style="14" bestFit="1" customWidth="1"/>
    <col min="15" max="15" width="15.83203125" style="11" bestFit="1" customWidth="1"/>
    <col min="16" max="16384" width="9.1640625" style="3"/>
  </cols>
  <sheetData>
    <row r="1" spans="1:15" s="2" customFormat="1" ht="29" customHeight="1">
      <c r="A1" s="41" t="s">
        <v>107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94</v>
      </c>
      <c r="H3" s="35"/>
      <c r="I3" s="35"/>
      <c r="J3" s="35"/>
      <c r="K3" s="35" t="s">
        <v>103</v>
      </c>
      <c r="L3" s="35"/>
      <c r="M3" s="35" t="s">
        <v>1</v>
      </c>
      <c r="N3" s="35" t="s">
        <v>3</v>
      </c>
      <c r="O3" s="37" t="s">
        <v>2</v>
      </c>
    </row>
    <row r="4" spans="1:15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12" t="s">
        <v>5</v>
      </c>
      <c r="L4" s="26" t="s">
        <v>6</v>
      </c>
      <c r="M4" s="36"/>
      <c r="N4" s="36"/>
      <c r="O4" s="38"/>
    </row>
    <row r="5" spans="1:15" ht="16">
      <c r="A5" s="39" t="s">
        <v>60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>
      <c r="A6" s="10">
        <v>1</v>
      </c>
      <c r="B6" s="13" t="s">
        <v>95</v>
      </c>
      <c r="C6" s="13" t="s">
        <v>96</v>
      </c>
      <c r="D6" s="13" t="s">
        <v>63</v>
      </c>
      <c r="E6" s="13" t="s">
        <v>132</v>
      </c>
      <c r="F6" s="13" t="s">
        <v>124</v>
      </c>
      <c r="G6" s="24" t="s">
        <v>17</v>
      </c>
      <c r="H6" s="24" t="s">
        <v>18</v>
      </c>
      <c r="I6" s="25" t="s">
        <v>42</v>
      </c>
      <c r="J6" s="10"/>
      <c r="K6" s="10" t="s">
        <v>40</v>
      </c>
      <c r="L6" s="29">
        <v>11</v>
      </c>
      <c r="M6" s="10" t="str">
        <f>"66,0"</f>
        <v>66,0</v>
      </c>
      <c r="N6" s="10" t="str">
        <f>"2367,9349"</f>
        <v>2367,9349</v>
      </c>
      <c r="O6" s="13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57"/>
  <dimension ref="A1:O6"/>
  <sheetViews>
    <sheetView zoomScaleNormal="100" workbookViewId="0">
      <selection activeCell="E7" sqref="E7"/>
    </sheetView>
  </sheetViews>
  <sheetFormatPr baseColWidth="10" defaultColWidth="9.1640625" defaultRowHeight="13"/>
  <cols>
    <col min="1" max="1" width="7.1640625" style="11" bestFit="1" customWidth="1"/>
    <col min="2" max="2" width="19.5" style="11" bestFit="1" customWidth="1"/>
    <col min="3" max="3" width="25.1640625" style="11" bestFit="1" customWidth="1"/>
    <col min="4" max="4" width="20.83203125" style="11" bestFit="1" customWidth="1"/>
    <col min="5" max="5" width="15.1640625" style="11" bestFit="1" customWidth="1"/>
    <col min="6" max="6" width="16.83203125" style="11" bestFit="1" customWidth="1"/>
    <col min="7" max="9" width="5.5" style="14" customWidth="1"/>
    <col min="10" max="10" width="4.5" style="14" customWidth="1"/>
    <col min="11" max="11" width="11.83203125" style="14" customWidth="1"/>
    <col min="12" max="12" width="11.1640625" style="30" customWidth="1"/>
    <col min="13" max="13" width="9.5" style="14" customWidth="1"/>
    <col min="14" max="14" width="9.5" style="14" bestFit="1" customWidth="1"/>
    <col min="15" max="15" width="18.5" style="11" customWidth="1"/>
    <col min="16" max="16384" width="9.1640625" style="3"/>
  </cols>
  <sheetData>
    <row r="1" spans="1:15" s="2" customFormat="1" ht="29" customHeight="1">
      <c r="A1" s="41" t="s">
        <v>108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5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103</v>
      </c>
      <c r="L3" s="35"/>
      <c r="M3" s="35" t="s">
        <v>1</v>
      </c>
      <c r="N3" s="35" t="s">
        <v>3</v>
      </c>
      <c r="O3" s="37" t="s">
        <v>2</v>
      </c>
    </row>
    <row r="4" spans="1:15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12" t="s">
        <v>5</v>
      </c>
      <c r="L4" s="26" t="s">
        <v>6</v>
      </c>
      <c r="M4" s="36"/>
      <c r="N4" s="36"/>
      <c r="O4" s="38"/>
    </row>
    <row r="5" spans="1:15" ht="16">
      <c r="A5" s="39" t="s">
        <v>34</v>
      </c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5">
      <c r="A6" s="10">
        <v>1</v>
      </c>
      <c r="B6" s="13" t="s">
        <v>83</v>
      </c>
      <c r="C6" s="13" t="s">
        <v>84</v>
      </c>
      <c r="D6" s="13" t="s">
        <v>51</v>
      </c>
      <c r="E6" s="13" t="s">
        <v>128</v>
      </c>
      <c r="F6" s="13" t="s">
        <v>115</v>
      </c>
      <c r="G6" s="24" t="s">
        <v>10</v>
      </c>
      <c r="H6" s="24" t="s">
        <v>32</v>
      </c>
      <c r="I6" s="25" t="s">
        <v>11</v>
      </c>
      <c r="J6" s="10"/>
      <c r="K6" s="10" t="s">
        <v>45</v>
      </c>
      <c r="L6" s="29">
        <v>30</v>
      </c>
      <c r="M6" s="10" t="str">
        <f>"187,5"</f>
        <v>187,5</v>
      </c>
      <c r="N6" s="10" t="str">
        <f>"7029,3962"</f>
        <v>7029,3962</v>
      </c>
      <c r="O6" s="13" t="s">
        <v>43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58"/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11" bestFit="1" customWidth="1"/>
    <col min="2" max="2" width="18.1640625" style="11" bestFit="1" customWidth="1"/>
    <col min="3" max="3" width="25.1640625" style="11" bestFit="1" customWidth="1"/>
    <col min="4" max="4" width="20.83203125" style="11" bestFit="1" customWidth="1"/>
    <col min="5" max="5" width="10.1640625" style="11" bestFit="1" customWidth="1"/>
    <col min="6" max="6" width="18.33203125" style="11" customWidth="1"/>
    <col min="7" max="9" width="5.5" style="14" customWidth="1"/>
    <col min="10" max="10" width="4.5" style="14" customWidth="1"/>
    <col min="11" max="11" width="10.5" style="14" bestFit="1" customWidth="1"/>
    <col min="12" max="12" width="9.6640625" style="14" customWidth="1"/>
    <col min="13" max="13" width="18.83203125" style="11" customWidth="1"/>
    <col min="14" max="16384" width="9.1640625" style="3"/>
  </cols>
  <sheetData>
    <row r="1" spans="1:13" s="2" customFormat="1" ht="29" customHeight="1">
      <c r="A1" s="41" t="s">
        <v>109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52</v>
      </c>
      <c r="L3" s="35" t="s">
        <v>3</v>
      </c>
      <c r="M3" s="37" t="s">
        <v>2</v>
      </c>
    </row>
    <row r="4" spans="1:13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36"/>
      <c r="L4" s="36"/>
      <c r="M4" s="38"/>
    </row>
    <row r="5" spans="1:13" ht="16">
      <c r="A5" s="39" t="s">
        <v>34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0">
        <v>1</v>
      </c>
      <c r="B6" s="13" t="s">
        <v>55</v>
      </c>
      <c r="C6" s="13" t="s">
        <v>56</v>
      </c>
      <c r="D6" s="13" t="s">
        <v>57</v>
      </c>
      <c r="E6" s="13" t="s">
        <v>128</v>
      </c>
      <c r="F6" s="13" t="s">
        <v>117</v>
      </c>
      <c r="G6" s="25" t="s">
        <v>28</v>
      </c>
      <c r="H6" s="24" t="s">
        <v>28</v>
      </c>
      <c r="I6" s="25" t="s">
        <v>24</v>
      </c>
      <c r="J6" s="10"/>
      <c r="K6" s="10" t="str">
        <f>"135,0"</f>
        <v>135,0</v>
      </c>
      <c r="L6" s="10" t="str">
        <f>"87,9525"</f>
        <v>87,9525</v>
      </c>
      <c r="M6" s="1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59"/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11" bestFit="1" customWidth="1"/>
    <col min="2" max="2" width="18.5" style="11" bestFit="1" customWidth="1"/>
    <col min="3" max="3" width="25.1640625" style="11" bestFit="1" customWidth="1"/>
    <col min="4" max="4" width="20.83203125" style="11" bestFit="1" customWidth="1"/>
    <col min="5" max="5" width="10.1640625" style="11" bestFit="1" customWidth="1"/>
    <col min="6" max="6" width="20" style="11" customWidth="1"/>
    <col min="7" max="9" width="5.5" style="14" customWidth="1"/>
    <col min="10" max="10" width="4.5" style="14" customWidth="1"/>
    <col min="11" max="11" width="10.5" style="14" bestFit="1" customWidth="1"/>
    <col min="12" max="12" width="8.5" style="14" bestFit="1" customWidth="1"/>
    <col min="13" max="13" width="15.83203125" style="11" bestFit="1" customWidth="1"/>
    <col min="14" max="16384" width="9.1640625" style="3"/>
  </cols>
  <sheetData>
    <row r="1" spans="1:13" s="2" customFormat="1" ht="29" customHeight="1">
      <c r="A1" s="41" t="s">
        <v>110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52</v>
      </c>
      <c r="L3" s="35" t="s">
        <v>3</v>
      </c>
      <c r="M3" s="37" t="s">
        <v>2</v>
      </c>
    </row>
    <row r="4" spans="1:13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36"/>
      <c r="L4" s="36"/>
      <c r="M4" s="38"/>
    </row>
    <row r="5" spans="1:13" ht="16">
      <c r="A5" s="39" t="s">
        <v>90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0">
        <v>1</v>
      </c>
      <c r="B6" s="13" t="s">
        <v>91</v>
      </c>
      <c r="C6" s="13" t="s">
        <v>92</v>
      </c>
      <c r="D6" s="13" t="s">
        <v>93</v>
      </c>
      <c r="E6" s="13" t="s">
        <v>128</v>
      </c>
      <c r="F6" s="13" t="s">
        <v>120</v>
      </c>
      <c r="G6" s="24" t="s">
        <v>12</v>
      </c>
      <c r="H6" s="24" t="s">
        <v>29</v>
      </c>
      <c r="I6" s="25" t="s">
        <v>30</v>
      </c>
      <c r="J6" s="10"/>
      <c r="K6" s="10" t="str">
        <f>"280,0"</f>
        <v>280,0</v>
      </c>
      <c r="L6" s="10" t="str">
        <f>"163,4360"</f>
        <v>163,4360</v>
      </c>
      <c r="M6" s="13"/>
    </row>
    <row r="8" spans="1:13">
      <c r="G8" s="11"/>
      <c r="M8" s="14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60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5.1640625" style="5" bestFit="1" customWidth="1"/>
    <col min="4" max="4" width="14.83203125" style="5" bestFit="1" customWidth="1"/>
    <col min="5" max="5" width="10.33203125" style="5" customWidth="1"/>
    <col min="6" max="6" width="18.33203125" style="5" customWidth="1"/>
    <col min="7" max="9" width="5.5" style="6" customWidth="1"/>
    <col min="10" max="10" width="4.5" style="6" customWidth="1"/>
    <col min="11" max="11" width="10.5" style="6" bestFit="1" customWidth="1"/>
    <col min="12" max="12" width="13.33203125" style="6" customWidth="1"/>
    <col min="13" max="13" width="19.33203125" style="5" customWidth="1"/>
    <col min="14" max="16384" width="9.1640625" style="3"/>
  </cols>
  <sheetData>
    <row r="1" spans="1:13" s="2" customFormat="1" ht="29" customHeight="1">
      <c r="A1" s="60" t="s">
        <v>111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s="2" customFormat="1" ht="62" customHeight="1" thickBot="1">
      <c r="A2" s="64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s="1" customFormat="1" ht="12.75" customHeight="1">
      <c r="A3" s="68" t="s">
        <v>113</v>
      </c>
      <c r="B3" s="52" t="s">
        <v>0</v>
      </c>
      <c r="C3" s="70" t="s">
        <v>126</v>
      </c>
      <c r="D3" s="70" t="s">
        <v>7</v>
      </c>
      <c r="E3" s="54" t="s">
        <v>127</v>
      </c>
      <c r="F3" s="54" t="s">
        <v>8</v>
      </c>
      <c r="G3" s="54" t="s">
        <v>94</v>
      </c>
      <c r="H3" s="54"/>
      <c r="I3" s="54"/>
      <c r="J3" s="54"/>
      <c r="K3" s="54" t="s">
        <v>52</v>
      </c>
      <c r="L3" s="54" t="s">
        <v>3</v>
      </c>
      <c r="M3" s="56" t="s">
        <v>2</v>
      </c>
    </row>
    <row r="4" spans="1:13" s="1" customFormat="1" ht="21" customHeight="1" thickBot="1">
      <c r="A4" s="69"/>
      <c r="B4" s="53"/>
      <c r="C4" s="55"/>
      <c r="D4" s="55"/>
      <c r="E4" s="55"/>
      <c r="F4" s="55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57"/>
    </row>
    <row r="5" spans="1:13" ht="16">
      <c r="A5" s="58" t="s">
        <v>60</v>
      </c>
      <c r="B5" s="58"/>
      <c r="C5" s="59"/>
      <c r="D5" s="59"/>
      <c r="E5" s="59"/>
      <c r="F5" s="59"/>
      <c r="G5" s="59"/>
      <c r="H5" s="59"/>
      <c r="I5" s="59"/>
      <c r="J5" s="59"/>
    </row>
    <row r="6" spans="1:13">
      <c r="A6" s="8" t="s">
        <v>13</v>
      </c>
      <c r="B6" s="7" t="s">
        <v>97</v>
      </c>
      <c r="C6" s="7" t="s">
        <v>98</v>
      </c>
      <c r="D6" s="7" t="s">
        <v>59</v>
      </c>
      <c r="E6" s="7" t="s">
        <v>128</v>
      </c>
      <c r="F6" s="7" t="s">
        <v>121</v>
      </c>
      <c r="G6" s="9" t="s">
        <v>20</v>
      </c>
      <c r="H6" s="9" t="s">
        <v>20</v>
      </c>
      <c r="I6" s="9" t="s">
        <v>64</v>
      </c>
      <c r="J6" s="8"/>
      <c r="K6" s="17">
        <v>0</v>
      </c>
      <c r="L6" s="8" t="str">
        <f>"0,0000"</f>
        <v>0,0000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61"/>
  <dimension ref="A1:M9"/>
  <sheetViews>
    <sheetView workbookViewId="0">
      <selection activeCell="E9" sqref="E9"/>
    </sheetView>
  </sheetViews>
  <sheetFormatPr baseColWidth="10" defaultColWidth="9.1640625" defaultRowHeight="13"/>
  <cols>
    <col min="1" max="1" width="7.1640625" style="11" bestFit="1" customWidth="1"/>
    <col min="2" max="2" width="20.5" style="11" bestFit="1" customWidth="1"/>
    <col min="3" max="3" width="25.1640625" style="11" bestFit="1" customWidth="1"/>
    <col min="4" max="4" width="20.83203125" style="11" bestFit="1" customWidth="1"/>
    <col min="5" max="5" width="10.1640625" style="11" bestFit="1" customWidth="1"/>
    <col min="6" max="6" width="14.83203125" style="11" bestFit="1" customWidth="1"/>
    <col min="7" max="9" width="5.5" style="14" customWidth="1"/>
    <col min="10" max="10" width="4.5" style="14" customWidth="1"/>
    <col min="11" max="11" width="10.5" style="14" bestFit="1" customWidth="1"/>
    <col min="12" max="12" width="8.5" style="14" bestFit="1" customWidth="1"/>
    <col min="13" max="13" width="15.83203125" style="11" bestFit="1" customWidth="1"/>
    <col min="14" max="16384" width="9.1640625" style="3"/>
  </cols>
  <sheetData>
    <row r="1" spans="1:13" s="2" customFormat="1" ht="29" customHeight="1">
      <c r="A1" s="41" t="s">
        <v>112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" customHeight="1" thickBot="1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s="1" customFormat="1" ht="12.75" customHeight="1">
      <c r="A3" s="49" t="s">
        <v>113</v>
      </c>
      <c r="B3" s="33" t="s">
        <v>0</v>
      </c>
      <c r="C3" s="51" t="s">
        <v>126</v>
      </c>
      <c r="D3" s="51" t="s">
        <v>7</v>
      </c>
      <c r="E3" s="35" t="s">
        <v>127</v>
      </c>
      <c r="F3" s="35" t="s">
        <v>8</v>
      </c>
      <c r="G3" s="35" t="s">
        <v>9</v>
      </c>
      <c r="H3" s="35"/>
      <c r="I3" s="35"/>
      <c r="J3" s="35"/>
      <c r="K3" s="35" t="s">
        <v>52</v>
      </c>
      <c r="L3" s="35" t="s">
        <v>3</v>
      </c>
      <c r="M3" s="37" t="s">
        <v>2</v>
      </c>
    </row>
    <row r="4" spans="1:13" s="1" customFormat="1" ht="21" customHeight="1" thickBot="1">
      <c r="A4" s="50"/>
      <c r="B4" s="34"/>
      <c r="C4" s="36"/>
      <c r="D4" s="36"/>
      <c r="E4" s="36"/>
      <c r="F4" s="36"/>
      <c r="G4" s="12">
        <v>1</v>
      </c>
      <c r="H4" s="12">
        <v>2</v>
      </c>
      <c r="I4" s="12">
        <v>3</v>
      </c>
      <c r="J4" s="12" t="s">
        <v>4</v>
      </c>
      <c r="K4" s="36"/>
      <c r="L4" s="36"/>
      <c r="M4" s="38"/>
    </row>
    <row r="5" spans="1:13" ht="16">
      <c r="A5" s="39" t="s">
        <v>60</v>
      </c>
      <c r="B5" s="39"/>
      <c r="C5" s="40"/>
      <c r="D5" s="40"/>
      <c r="E5" s="40"/>
      <c r="F5" s="40"/>
      <c r="G5" s="40"/>
      <c r="H5" s="40"/>
      <c r="I5" s="40"/>
      <c r="J5" s="40"/>
    </row>
    <row r="6" spans="1:13">
      <c r="A6" s="10">
        <v>1</v>
      </c>
      <c r="B6" s="13" t="s">
        <v>85</v>
      </c>
      <c r="C6" s="13" t="s">
        <v>86</v>
      </c>
      <c r="D6" s="13" t="s">
        <v>87</v>
      </c>
      <c r="E6" s="13" t="s">
        <v>128</v>
      </c>
      <c r="F6" s="13" t="s">
        <v>114</v>
      </c>
      <c r="G6" s="24" t="s">
        <v>88</v>
      </c>
      <c r="H6" s="25" t="s">
        <v>89</v>
      </c>
      <c r="I6" s="25" t="s">
        <v>89</v>
      </c>
      <c r="J6" s="10"/>
      <c r="K6" s="10" t="str">
        <f>"151,0"</f>
        <v>151,0</v>
      </c>
      <c r="L6" s="10" t="str">
        <f>"104,3410"</f>
        <v>104,3410</v>
      </c>
      <c r="M6" s="13"/>
    </row>
    <row r="8" spans="1:13" ht="16">
      <c r="A8" s="31" t="s">
        <v>90</v>
      </c>
      <c r="B8" s="31"/>
      <c r="C8" s="32"/>
      <c r="D8" s="32"/>
      <c r="E8" s="32"/>
      <c r="F8" s="32"/>
      <c r="G8" s="32"/>
      <c r="H8" s="32"/>
      <c r="I8" s="32"/>
      <c r="J8" s="32"/>
    </row>
    <row r="9" spans="1:13">
      <c r="A9" s="10">
        <v>1</v>
      </c>
      <c r="B9" s="13" t="s">
        <v>61</v>
      </c>
      <c r="C9" s="13" t="s">
        <v>50</v>
      </c>
      <c r="D9" s="13" t="s">
        <v>62</v>
      </c>
      <c r="E9" s="13" t="s">
        <v>128</v>
      </c>
      <c r="F9" s="13" t="s">
        <v>125</v>
      </c>
      <c r="G9" s="24" t="s">
        <v>26</v>
      </c>
      <c r="H9" s="24" t="s">
        <v>15</v>
      </c>
      <c r="I9" s="25" t="s">
        <v>35</v>
      </c>
      <c r="J9" s="10"/>
      <c r="K9" s="10" t="str">
        <f>"200,0"</f>
        <v>200,0</v>
      </c>
      <c r="L9" s="10" t="str">
        <f>"116,8600"</f>
        <v>116,8600</v>
      </c>
      <c r="M9" s="13" t="s">
        <v>102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ФЖД Любители двоеборье ДК</vt:lpstr>
      <vt:lpstr>ФЖД Любители двоеборье 1_2 ДК</vt:lpstr>
      <vt:lpstr>ФЖД Любители двоеборье 1_2</vt:lpstr>
      <vt:lpstr>ФЖД Армейский жим двоеборье</vt:lpstr>
      <vt:lpstr>ФЖД Военный жим двоеборье</vt:lpstr>
      <vt:lpstr>ФЖД Любители жим максимум ДК</vt:lpstr>
      <vt:lpstr>ФЖД Софт однопетельн.макс.</vt:lpstr>
      <vt:lpstr>ФЖД Армейский жим макс.ДК</vt:lpstr>
      <vt:lpstr>ФЖД Военный жим максимум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2022-05-17T13:02:16Z</dcterms:modified>
</cp:coreProperties>
</file>