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6520" windowHeight="5640" tabRatio="752"/>
  </bookViews>
  <sheets>
    <sheet name="adrenalin-2020" sheetId="5" r:id="rId1"/>
  </sheets>
  <definedNames>
    <definedName name="_xlnm._FilterDatabase" localSheetId="0" hidden="1">'adrenalin-2020'!$B$1:$R$1</definedName>
  </definedNames>
  <calcPr calcId="152511" refMode="R1C1"/>
</workbook>
</file>

<file path=xl/calcChain.xml><?xml version="1.0" encoding="utf-8"?>
<calcChain xmlns="http://schemas.openxmlformats.org/spreadsheetml/2006/main">
  <c r="L45" i="5" l="1"/>
  <c r="L4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15" i="5"/>
  <c r="L16" i="5"/>
  <c r="L17" i="5"/>
  <c r="L18" i="5"/>
  <c r="L19" i="5"/>
  <c r="L21" i="5"/>
  <c r="L22" i="5"/>
  <c r="L23" i="5"/>
  <c r="L24" i="5"/>
  <c r="R12" i="5"/>
  <c r="R13" i="5"/>
  <c r="R10" i="5"/>
  <c r="R6" i="5"/>
  <c r="R7" i="5"/>
  <c r="R8" i="5"/>
  <c r="R4" i="5" l="1"/>
  <c r="R3" i="5"/>
</calcChain>
</file>

<file path=xl/sharedStrings.xml><?xml version="1.0" encoding="utf-8"?>
<sst xmlns="http://schemas.openxmlformats.org/spreadsheetml/2006/main" count="377" uniqueCount="211">
  <si>
    <t>76,80</t>
  </si>
  <si>
    <t>140,0</t>
  </si>
  <si>
    <t>147,5</t>
  </si>
  <si>
    <t>155,0</t>
  </si>
  <si>
    <t>102,5</t>
  </si>
  <si>
    <t>107,5</t>
  </si>
  <si>
    <t>110,0</t>
  </si>
  <si>
    <t>160,0</t>
  </si>
  <si>
    <t>170,0</t>
  </si>
  <si>
    <t>177,5</t>
  </si>
  <si>
    <t>97,00</t>
  </si>
  <si>
    <t>202,5</t>
  </si>
  <si>
    <t>212,5</t>
  </si>
  <si>
    <t>217,5</t>
  </si>
  <si>
    <t>142,5</t>
  </si>
  <si>
    <t>152,5</t>
  </si>
  <si>
    <t>210,0</t>
  </si>
  <si>
    <t>222,5</t>
  </si>
  <si>
    <t>227,5</t>
  </si>
  <si>
    <t>108,60</t>
  </si>
  <si>
    <t>220,0</t>
  </si>
  <si>
    <t>120,0</t>
  </si>
  <si>
    <t>130,0</t>
  </si>
  <si>
    <t>135,0</t>
  </si>
  <si>
    <t>230,0</t>
  </si>
  <si>
    <t>245,0</t>
  </si>
  <si>
    <t>105,00</t>
  </si>
  <si>
    <t>180,0</t>
  </si>
  <si>
    <t>200,0</t>
  </si>
  <si>
    <t>240,0</t>
  </si>
  <si>
    <t>260,0</t>
  </si>
  <si>
    <t>109,70</t>
  </si>
  <si>
    <t>150,0</t>
  </si>
  <si>
    <t>99,90</t>
  </si>
  <si>
    <t>190,0</t>
  </si>
  <si>
    <t>205,0</t>
  </si>
  <si>
    <t>215,0</t>
  </si>
  <si>
    <t>225,0</t>
  </si>
  <si>
    <t>235,0</t>
  </si>
  <si>
    <t>93,90</t>
  </si>
  <si>
    <t>125,0</t>
  </si>
  <si>
    <t>106,80</t>
  </si>
  <si>
    <t>165,0</t>
  </si>
  <si>
    <t>195,0</t>
  </si>
  <si>
    <t>33,40</t>
  </si>
  <si>
    <t>25,0</t>
  </si>
  <si>
    <t>30,0</t>
  </si>
  <si>
    <t>35,0</t>
  </si>
  <si>
    <t>36,90</t>
  </si>
  <si>
    <t>27,5</t>
  </si>
  <si>
    <t>51,60</t>
  </si>
  <si>
    <t>31,30</t>
  </si>
  <si>
    <t>22,5</t>
  </si>
  <si>
    <t>58,50</t>
  </si>
  <si>
    <t>85,70</t>
  </si>
  <si>
    <t>75,0</t>
  </si>
  <si>
    <t>80,0</t>
  </si>
  <si>
    <t>90,0</t>
  </si>
  <si>
    <t>86,10</t>
  </si>
  <si>
    <t>175,0</t>
  </si>
  <si>
    <t>185,0</t>
  </si>
  <si>
    <t>85,60</t>
  </si>
  <si>
    <t>90,90</t>
  </si>
  <si>
    <t>56,00</t>
  </si>
  <si>
    <t>37,5</t>
  </si>
  <si>
    <t>40,0</t>
  </si>
  <si>
    <t>57,30</t>
  </si>
  <si>
    <t>42,5</t>
  </si>
  <si>
    <t>55,80</t>
  </si>
  <si>
    <t>97,5</t>
  </si>
  <si>
    <t>100,0</t>
  </si>
  <si>
    <t>62,50</t>
  </si>
  <si>
    <t>132,5</t>
  </si>
  <si>
    <t>71,40</t>
  </si>
  <si>
    <t>73,70</t>
  </si>
  <si>
    <t>81,70</t>
  </si>
  <si>
    <t>122,5</t>
  </si>
  <si>
    <t>127,5</t>
  </si>
  <si>
    <t>80,10</t>
  </si>
  <si>
    <t>117,5</t>
  </si>
  <si>
    <t>80,60</t>
  </si>
  <si>
    <t>89,90</t>
  </si>
  <si>
    <t>83,40</t>
  </si>
  <si>
    <t>115,0</t>
  </si>
  <si>
    <t>91,80</t>
  </si>
  <si>
    <t xml:space="preserve">Москва </t>
  </si>
  <si>
    <t>94,40</t>
  </si>
  <si>
    <t>162,5</t>
  </si>
  <si>
    <t>167,5</t>
  </si>
  <si>
    <t>96,50</t>
  </si>
  <si>
    <t>99,60</t>
  </si>
  <si>
    <t>145,0</t>
  </si>
  <si>
    <t>105,10</t>
  </si>
  <si>
    <t>130,50</t>
  </si>
  <si>
    <t>172,5</t>
  </si>
  <si>
    <t>59,50</t>
  </si>
  <si>
    <t>87,5</t>
  </si>
  <si>
    <t>92,5</t>
  </si>
  <si>
    <t>78,60</t>
  </si>
  <si>
    <t>64,7</t>
  </si>
  <si>
    <t>17,5</t>
  </si>
  <si>
    <t>95,9</t>
  </si>
  <si>
    <t>80,8</t>
  </si>
  <si>
    <t>wpc bp raw</t>
  </si>
  <si>
    <t>awpc bp raw</t>
  </si>
  <si>
    <t>awpc dl raw</t>
  </si>
  <si>
    <t>awpc bic</t>
  </si>
  <si>
    <t>wpc bic</t>
  </si>
  <si>
    <t>T2</t>
  </si>
  <si>
    <t>O</t>
  </si>
  <si>
    <t>J</t>
  </si>
  <si>
    <t>T1</t>
  </si>
  <si>
    <t>T3</t>
  </si>
  <si>
    <t>M3</t>
  </si>
  <si>
    <t>M1</t>
  </si>
  <si>
    <t>M4</t>
  </si>
  <si>
    <t xml:space="preserve"> Кашников Артем</t>
  </si>
  <si>
    <t xml:space="preserve"> Анисимов Алексей</t>
  </si>
  <si>
    <t xml:space="preserve"> Королёв Сергей</t>
  </si>
  <si>
    <t xml:space="preserve"> Чехов Николай</t>
  </si>
  <si>
    <t xml:space="preserve"> Шилов Павел</t>
  </si>
  <si>
    <t xml:space="preserve"> Чернявский Игорь</t>
  </si>
  <si>
    <t xml:space="preserve"> Романов Николай</t>
  </si>
  <si>
    <t xml:space="preserve"> Кондратинский Кирилл</t>
  </si>
  <si>
    <t xml:space="preserve"> Хлынцев Никита</t>
  </si>
  <si>
    <t xml:space="preserve"> Григорьев Кирилл</t>
  </si>
  <si>
    <t xml:space="preserve"> Коваль Кирилл</t>
  </si>
  <si>
    <t xml:space="preserve"> Воробьев Александр</t>
  </si>
  <si>
    <t xml:space="preserve"> Игнатенко Андрей</t>
  </si>
  <si>
    <t xml:space="preserve"> Хлебодарова Елена</t>
  </si>
  <si>
    <t xml:space="preserve"> Соколова Татьяна</t>
  </si>
  <si>
    <t xml:space="preserve"> Езерский Ярослав</t>
  </si>
  <si>
    <t xml:space="preserve"> Проничкин Сергей</t>
  </si>
  <si>
    <t xml:space="preserve"> Гоголадзе Давид</t>
  </si>
  <si>
    <t xml:space="preserve"> Аскаров Тимур</t>
  </si>
  <si>
    <t xml:space="preserve"> Ситковский Андрей</t>
  </si>
  <si>
    <t xml:space="preserve"> Иванов Роман</t>
  </si>
  <si>
    <t xml:space="preserve"> Езерский Вадим</t>
  </si>
  <si>
    <t xml:space="preserve"> Васильев Дмитрий</t>
  </si>
  <si>
    <t xml:space="preserve"> Чубаров Владимир</t>
  </si>
  <si>
    <t xml:space="preserve"> Фомина Виктория</t>
  </si>
  <si>
    <t xml:space="preserve"> Колесников Алексей</t>
  </si>
  <si>
    <t xml:space="preserve"> Павлова Светлана</t>
  </si>
  <si>
    <t xml:space="preserve"> Царёв Валерий</t>
  </si>
  <si>
    <t xml:space="preserve"> Карнилов Алексей</t>
  </si>
  <si>
    <t xml:space="preserve"> Мигутин Александр</t>
  </si>
  <si>
    <t xml:space="preserve"> Фомкин Алексей</t>
  </si>
  <si>
    <t xml:space="preserve"> Панин Михаил</t>
  </si>
  <si>
    <t xml:space="preserve"> Шиян Александр</t>
  </si>
  <si>
    <t xml:space="preserve"> Соловьев Дмитрий</t>
  </si>
  <si>
    <t xml:space="preserve"> Подгорный Даниил</t>
  </si>
  <si>
    <t xml:space="preserve"> Егоров Михаил</t>
  </si>
  <si>
    <t xml:space="preserve"> Кондратинский Сергей</t>
  </si>
  <si>
    <t xml:space="preserve"> ГоршковДаниил </t>
  </si>
  <si>
    <t xml:space="preserve"> Милосердов Павел</t>
  </si>
  <si>
    <t>Кондратинский Сергей</t>
  </si>
  <si>
    <t>Химки</t>
  </si>
  <si>
    <t>Серпухов</t>
  </si>
  <si>
    <t>Наро-Фоминск</t>
  </si>
  <si>
    <t>Кубинка</t>
  </si>
  <si>
    <t>Жиздра</t>
  </si>
  <si>
    <t>Обнинск</t>
  </si>
  <si>
    <t>Малоярославец</t>
  </si>
  <si>
    <t>Боровск</t>
  </si>
  <si>
    <t>Мещовск</t>
  </si>
  <si>
    <t>Ржев</t>
  </si>
  <si>
    <t>Курск</t>
  </si>
  <si>
    <t>22.08.2003</t>
  </si>
  <si>
    <t>25.02.1992</t>
  </si>
  <si>
    <t>14.10.1991</t>
  </si>
  <si>
    <t>23.06.1991</t>
  </si>
  <si>
    <t>26.03.1979</t>
  </si>
  <si>
    <t>06.06.1997</t>
  </si>
  <si>
    <t>05.08.1984</t>
  </si>
  <si>
    <t>02.12.1984</t>
  </si>
  <si>
    <t>29.07.2010</t>
  </si>
  <si>
    <t>12.10.2008</t>
  </si>
  <si>
    <t>18.06.2008</t>
  </si>
  <si>
    <t>02.12.2010</t>
  </si>
  <si>
    <t>04.03.2008</t>
  </si>
  <si>
    <t>28.07.1987</t>
  </si>
  <si>
    <t>27.09.2004</t>
  </si>
  <si>
    <t>29.05.1991</t>
  </si>
  <si>
    <t>18.02.1967</t>
  </si>
  <si>
    <t>23.06.1985</t>
  </si>
  <si>
    <t>15.03.1991</t>
  </si>
  <si>
    <t>15.02.1994</t>
  </si>
  <si>
    <t>11.09.1991</t>
  </si>
  <si>
    <t>30.11.1991</t>
  </si>
  <si>
    <t>15.08.1989</t>
  </si>
  <si>
    <t>22.05.1997</t>
  </si>
  <si>
    <t>21.07.1983</t>
  </si>
  <si>
    <t>27.07.1982</t>
  </si>
  <si>
    <t>27.11.1989</t>
  </si>
  <si>
    <t>18.01.1992</t>
  </si>
  <si>
    <t>07.11.1978</t>
  </si>
  <si>
    <t>01.03.1967</t>
  </si>
  <si>
    <t>21.02.1984</t>
  </si>
  <si>
    <t>20.01.1981</t>
  </si>
  <si>
    <t>25.01.1991</t>
  </si>
  <si>
    <t>12.10.1993</t>
  </si>
  <si>
    <t>06.07.1984</t>
  </si>
  <si>
    <t>03.04.1964</t>
  </si>
  <si>
    <t>29.11.1996</t>
  </si>
  <si>
    <t>24.02.1992</t>
  </si>
  <si>
    <t>28.12.2000</t>
  </si>
  <si>
    <t>Адреналин 2020
Малоярославец/Калужская 10 октября 2020 г.</t>
  </si>
  <si>
    <t>awpc pl raw</t>
  </si>
  <si>
    <t>wpc pl raw</t>
  </si>
  <si>
    <t>awpc pl wraps</t>
  </si>
  <si>
    <t>wpc pl wraps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</si>
</sst>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trike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 Cyr"/>
    </font>
    <font>
      <b/>
      <i/>
      <sz val="10"/>
      <name val="Arial Cyr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54"/>
  <sheetViews>
    <sheetView showGridLines="0" tabSelected="1" zoomScaleNormal="100" workbookViewId="0">
      <selection activeCell="A2" sqref="A2"/>
    </sheetView>
  </sheetViews>
  <sheetFormatPr defaultRowHeight="12.75"/>
  <cols>
    <col min="1" max="1" width="6.140625" style="8" customWidth="1"/>
    <col min="2" max="2" width="27.140625" style="5" customWidth="1"/>
    <col min="3" max="3" width="10.140625" style="5" bestFit="1" customWidth="1"/>
    <col min="4" max="4" width="14.7109375" style="5" bestFit="1" customWidth="1"/>
    <col min="5" max="6" width="6.42578125" style="5" customWidth="1"/>
    <col min="7" max="8" width="3.5703125" style="5" customWidth="1"/>
    <col min="9" max="9" width="6.5703125" style="8" bestFit="1" customWidth="1"/>
    <col min="10" max="10" width="5.5703125" style="8" bestFit="1" customWidth="1"/>
    <col min="11" max="11" width="6" style="8" customWidth="1"/>
    <col min="12" max="14" width="6.85546875" style="8" customWidth="1"/>
    <col min="15" max="17" width="7" style="8" customWidth="1"/>
    <col min="18" max="18" width="7.85546875" style="1" bestFit="1" customWidth="1"/>
    <col min="19" max="16384" width="9.140625" style="8"/>
  </cols>
  <sheetData>
    <row r="1" spans="1:18" s="1" customFormat="1" ht="43.5" customHeight="1">
      <c r="A1" s="4"/>
      <c r="B1" s="11" t="s">
        <v>206</v>
      </c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9"/>
    </row>
    <row r="2" spans="1:18">
      <c r="A2" s="7"/>
      <c r="B2" s="27" t="s">
        <v>209</v>
      </c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4"/>
    </row>
    <row r="3" spans="1:18">
      <c r="A3" s="19">
        <v>1</v>
      </c>
      <c r="B3" s="6" t="s">
        <v>116</v>
      </c>
      <c r="C3" s="6" t="s">
        <v>167</v>
      </c>
      <c r="D3" s="6" t="s">
        <v>156</v>
      </c>
      <c r="E3" s="6" t="s">
        <v>0</v>
      </c>
      <c r="F3" s="18">
        <v>82.5</v>
      </c>
      <c r="G3" s="18">
        <v>1</v>
      </c>
      <c r="H3" s="6" t="s">
        <v>108</v>
      </c>
      <c r="I3" s="6" t="s">
        <v>1</v>
      </c>
      <c r="J3" s="6" t="s">
        <v>2</v>
      </c>
      <c r="K3" s="6" t="s">
        <v>3</v>
      </c>
      <c r="L3" s="6" t="s">
        <v>4</v>
      </c>
      <c r="M3" s="21" t="s">
        <v>5</v>
      </c>
      <c r="N3" s="21" t="s">
        <v>6</v>
      </c>
      <c r="O3" s="6" t="s">
        <v>7</v>
      </c>
      <c r="P3" s="6" t="s">
        <v>8</v>
      </c>
      <c r="Q3" s="6" t="s">
        <v>9</v>
      </c>
      <c r="R3" s="4" t="str">
        <f>"435,0"</f>
        <v>435,0</v>
      </c>
    </row>
    <row r="4" spans="1:18">
      <c r="A4" s="19">
        <v>2</v>
      </c>
      <c r="B4" s="6" t="s">
        <v>117</v>
      </c>
      <c r="C4" s="6" t="s">
        <v>168</v>
      </c>
      <c r="D4" s="6" t="s">
        <v>160</v>
      </c>
      <c r="E4" s="6" t="s">
        <v>10</v>
      </c>
      <c r="F4" s="18">
        <v>100</v>
      </c>
      <c r="G4" s="18">
        <v>1</v>
      </c>
      <c r="H4" s="6" t="s">
        <v>109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2</v>
      </c>
      <c r="N4" s="21" t="s">
        <v>15</v>
      </c>
      <c r="O4" s="6" t="s">
        <v>16</v>
      </c>
      <c r="P4" s="6" t="s">
        <v>17</v>
      </c>
      <c r="Q4" s="21" t="s">
        <v>18</v>
      </c>
      <c r="R4" s="4" t="str">
        <f>"587,5"</f>
        <v>587,5</v>
      </c>
    </row>
    <row r="5" spans="1:18">
      <c r="A5" s="7"/>
      <c r="B5" s="26" t="s">
        <v>210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ht="12.75" customHeight="1">
      <c r="A6" s="19">
        <v>1</v>
      </c>
      <c r="B6" s="6" t="s">
        <v>118</v>
      </c>
      <c r="C6" s="6" t="s">
        <v>169</v>
      </c>
      <c r="D6" s="6" t="s">
        <v>161</v>
      </c>
      <c r="E6" s="6" t="s">
        <v>19</v>
      </c>
      <c r="F6" s="18">
        <v>110</v>
      </c>
      <c r="G6" s="18">
        <v>1</v>
      </c>
      <c r="H6" s="6" t="s">
        <v>109</v>
      </c>
      <c r="I6" s="6" t="s">
        <v>16</v>
      </c>
      <c r="J6" s="21" t="s">
        <v>20</v>
      </c>
      <c r="K6" s="6" t="s">
        <v>20</v>
      </c>
      <c r="L6" s="6" t="s">
        <v>21</v>
      </c>
      <c r="M6" s="6" t="s">
        <v>22</v>
      </c>
      <c r="N6" s="21" t="s">
        <v>23</v>
      </c>
      <c r="O6" s="21" t="s">
        <v>16</v>
      </c>
      <c r="P6" s="6" t="s">
        <v>24</v>
      </c>
      <c r="Q6" s="21" t="s">
        <v>25</v>
      </c>
      <c r="R6" s="4" t="str">
        <f>"580,0"</f>
        <v>580,0</v>
      </c>
    </row>
    <row r="7" spans="1:18" ht="12.75" customHeight="1">
      <c r="A7" s="19">
        <v>2</v>
      </c>
      <c r="B7" s="6" t="s">
        <v>143</v>
      </c>
      <c r="C7" s="6" t="s">
        <v>170</v>
      </c>
      <c r="D7" s="6" t="s">
        <v>161</v>
      </c>
      <c r="E7" s="6" t="s">
        <v>26</v>
      </c>
      <c r="F7" s="18">
        <v>110</v>
      </c>
      <c r="G7" s="18">
        <v>2</v>
      </c>
      <c r="H7" s="6" t="s">
        <v>109</v>
      </c>
      <c r="I7" s="6" t="s">
        <v>7</v>
      </c>
      <c r="J7" s="6" t="s">
        <v>27</v>
      </c>
      <c r="K7" s="21" t="s">
        <v>28</v>
      </c>
      <c r="L7" s="6" t="s">
        <v>21</v>
      </c>
      <c r="M7" s="21" t="s">
        <v>1</v>
      </c>
      <c r="N7" s="6" t="s">
        <v>1</v>
      </c>
      <c r="O7" s="6" t="s">
        <v>20</v>
      </c>
      <c r="P7" s="6" t="s">
        <v>29</v>
      </c>
      <c r="Q7" s="21" t="s">
        <v>30</v>
      </c>
      <c r="R7" s="4" t="str">
        <f>"560,0"</f>
        <v>560,0</v>
      </c>
    </row>
    <row r="8" spans="1:18">
      <c r="A8" s="19">
        <v>3</v>
      </c>
      <c r="B8" s="6" t="s">
        <v>119</v>
      </c>
      <c r="C8" s="6" t="s">
        <v>171</v>
      </c>
      <c r="D8" s="6" t="s">
        <v>157</v>
      </c>
      <c r="E8" s="6" t="s">
        <v>31</v>
      </c>
      <c r="F8" s="18">
        <v>110</v>
      </c>
      <c r="G8" s="18">
        <v>1</v>
      </c>
      <c r="H8" s="6" t="s">
        <v>109</v>
      </c>
      <c r="I8" s="21" t="s">
        <v>28</v>
      </c>
      <c r="J8" s="6" t="s">
        <v>28</v>
      </c>
      <c r="K8" s="6" t="s">
        <v>16</v>
      </c>
      <c r="L8" s="6" t="s">
        <v>32</v>
      </c>
      <c r="M8" s="6" t="s">
        <v>7</v>
      </c>
      <c r="N8" s="6" t="s">
        <v>8</v>
      </c>
      <c r="O8" s="6" t="s">
        <v>16</v>
      </c>
      <c r="P8" s="6" t="s">
        <v>20</v>
      </c>
      <c r="Q8" s="6" t="s">
        <v>29</v>
      </c>
      <c r="R8" s="4" t="str">
        <f>"620,0"</f>
        <v>620,0</v>
      </c>
    </row>
    <row r="9" spans="1:18">
      <c r="A9" s="4"/>
      <c r="B9" s="17" t="s">
        <v>207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9"/>
    </row>
    <row r="10" spans="1:18">
      <c r="A10" s="19">
        <v>1</v>
      </c>
      <c r="B10" s="6" t="s">
        <v>120</v>
      </c>
      <c r="C10" s="6" t="s">
        <v>172</v>
      </c>
      <c r="D10" s="6" t="s">
        <v>156</v>
      </c>
      <c r="E10" s="6" t="s">
        <v>41</v>
      </c>
      <c r="F10" s="18">
        <v>110</v>
      </c>
      <c r="G10" s="18">
        <v>1</v>
      </c>
      <c r="H10" s="6" t="s">
        <v>110</v>
      </c>
      <c r="I10" s="6" t="s">
        <v>1</v>
      </c>
      <c r="J10" s="6" t="s">
        <v>32</v>
      </c>
      <c r="K10" s="6" t="s">
        <v>42</v>
      </c>
      <c r="L10" s="6" t="s">
        <v>21</v>
      </c>
      <c r="M10" s="6" t="s">
        <v>22</v>
      </c>
      <c r="N10" s="21" t="s">
        <v>23</v>
      </c>
      <c r="O10" s="6" t="s">
        <v>8</v>
      </c>
      <c r="P10" s="6" t="s">
        <v>27</v>
      </c>
      <c r="Q10" s="6" t="s">
        <v>43</v>
      </c>
      <c r="R10" s="4" t="str">
        <f>"490,0"</f>
        <v>490,0</v>
      </c>
    </row>
    <row r="11" spans="1:18">
      <c r="A11" s="4"/>
      <c r="B11" s="17" t="s">
        <v>208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4"/>
      <c r="N11" s="12"/>
      <c r="O11" s="12"/>
      <c r="P11" s="12"/>
      <c r="Q11" s="12"/>
      <c r="R11" s="9"/>
    </row>
    <row r="12" spans="1:18">
      <c r="A12" s="19">
        <v>1</v>
      </c>
      <c r="B12" s="6" t="s">
        <v>121</v>
      </c>
      <c r="C12" s="6" t="s">
        <v>173</v>
      </c>
      <c r="D12" s="6" t="s">
        <v>156</v>
      </c>
      <c r="E12" s="6" t="s">
        <v>33</v>
      </c>
      <c r="F12" s="18">
        <v>100</v>
      </c>
      <c r="G12" s="18">
        <v>1</v>
      </c>
      <c r="H12" s="6" t="s">
        <v>109</v>
      </c>
      <c r="I12" s="6" t="s">
        <v>34</v>
      </c>
      <c r="J12" s="6" t="s">
        <v>35</v>
      </c>
      <c r="K12" s="6" t="s">
        <v>13</v>
      </c>
      <c r="L12" s="6" t="s">
        <v>32</v>
      </c>
      <c r="M12" s="25" t="s">
        <v>7</v>
      </c>
      <c r="N12" s="6" t="s">
        <v>8</v>
      </c>
      <c r="O12" s="6" t="s">
        <v>36</v>
      </c>
      <c r="P12" s="6" t="s">
        <v>37</v>
      </c>
      <c r="Q12" s="21" t="s">
        <v>38</v>
      </c>
      <c r="R12" s="4" t="str">
        <f>"612,5"</f>
        <v>612,5</v>
      </c>
    </row>
    <row r="13" spans="1:18">
      <c r="A13" s="19">
        <v>2</v>
      </c>
      <c r="B13" s="6" t="s">
        <v>144</v>
      </c>
      <c r="C13" s="6" t="s">
        <v>174</v>
      </c>
      <c r="D13" s="6" t="s">
        <v>156</v>
      </c>
      <c r="E13" s="6" t="s">
        <v>39</v>
      </c>
      <c r="F13" s="18">
        <v>100</v>
      </c>
      <c r="G13" s="18">
        <v>2</v>
      </c>
      <c r="H13" s="6" t="s">
        <v>109</v>
      </c>
      <c r="I13" s="6" t="s">
        <v>34</v>
      </c>
      <c r="J13" s="6" t="s">
        <v>28</v>
      </c>
      <c r="K13" s="21" t="s">
        <v>35</v>
      </c>
      <c r="L13" s="6" t="s">
        <v>21</v>
      </c>
      <c r="M13" s="25" t="s">
        <v>40</v>
      </c>
      <c r="N13" s="6" t="s">
        <v>22</v>
      </c>
      <c r="O13" s="6" t="s">
        <v>16</v>
      </c>
      <c r="P13" s="6" t="s">
        <v>20</v>
      </c>
      <c r="Q13" s="21" t="s">
        <v>37</v>
      </c>
      <c r="R13" s="4" t="str">
        <f>"550,0"</f>
        <v>550,0</v>
      </c>
    </row>
    <row r="14" spans="1:18">
      <c r="A14" s="4"/>
      <c r="B14" s="17" t="s">
        <v>103</v>
      </c>
      <c r="C14" s="12"/>
      <c r="D14" s="12"/>
      <c r="E14" s="12"/>
      <c r="F14" s="12"/>
      <c r="G14" s="12"/>
      <c r="H14" s="12"/>
      <c r="I14" s="13"/>
      <c r="J14" s="13"/>
      <c r="K14" s="13"/>
      <c r="L14" s="13"/>
    </row>
    <row r="15" spans="1:18">
      <c r="A15" s="19">
        <v>1</v>
      </c>
      <c r="B15" s="6" t="s">
        <v>122</v>
      </c>
      <c r="C15" s="6" t="s">
        <v>175</v>
      </c>
      <c r="D15" s="6" t="s">
        <v>165</v>
      </c>
      <c r="E15" s="6" t="s">
        <v>44</v>
      </c>
      <c r="F15" s="18">
        <v>52</v>
      </c>
      <c r="G15" s="18">
        <v>1</v>
      </c>
      <c r="H15" s="6" t="s">
        <v>111</v>
      </c>
      <c r="I15" s="6" t="s">
        <v>45</v>
      </c>
      <c r="J15" s="6" t="s">
        <v>46</v>
      </c>
      <c r="K15" s="21" t="s">
        <v>47</v>
      </c>
      <c r="L15" s="3" t="str">
        <f>"30,0"</f>
        <v>30,0</v>
      </c>
    </row>
    <row r="16" spans="1:18">
      <c r="A16" s="19">
        <v>2</v>
      </c>
      <c r="B16" s="6" t="s">
        <v>145</v>
      </c>
      <c r="C16" s="6" t="s">
        <v>176</v>
      </c>
      <c r="D16" s="6" t="s">
        <v>165</v>
      </c>
      <c r="E16" s="6" t="s">
        <v>48</v>
      </c>
      <c r="F16" s="18">
        <v>52</v>
      </c>
      <c r="G16" s="18">
        <v>2</v>
      </c>
      <c r="H16" s="6" t="s">
        <v>111</v>
      </c>
      <c r="I16" s="6" t="s">
        <v>45</v>
      </c>
      <c r="J16" s="6" t="s">
        <v>49</v>
      </c>
      <c r="K16" s="6" t="s">
        <v>46</v>
      </c>
      <c r="L16" s="3" t="str">
        <f>"30,0"</f>
        <v>30,0</v>
      </c>
    </row>
    <row r="17" spans="1:12">
      <c r="A17" s="19">
        <v>3</v>
      </c>
      <c r="B17" s="6" t="s">
        <v>150</v>
      </c>
      <c r="C17" s="6" t="s">
        <v>177</v>
      </c>
      <c r="D17" s="6" t="s">
        <v>165</v>
      </c>
      <c r="E17" s="6" t="s">
        <v>50</v>
      </c>
      <c r="F17" s="18">
        <v>52</v>
      </c>
      <c r="G17" s="18">
        <v>3</v>
      </c>
      <c r="H17" s="6" t="s">
        <v>111</v>
      </c>
      <c r="I17" s="6" t="s">
        <v>45</v>
      </c>
      <c r="J17" s="6" t="s">
        <v>49</v>
      </c>
      <c r="K17" s="6" t="s">
        <v>46</v>
      </c>
      <c r="L17" s="16" t="str">
        <f>"30,0"</f>
        <v>30,0</v>
      </c>
    </row>
    <row r="18" spans="1:12">
      <c r="A18" s="19">
        <v>4</v>
      </c>
      <c r="B18" s="6" t="s">
        <v>153</v>
      </c>
      <c r="C18" s="6" t="s">
        <v>178</v>
      </c>
      <c r="D18" s="6" t="s">
        <v>165</v>
      </c>
      <c r="E18" s="6" t="s">
        <v>51</v>
      </c>
      <c r="F18" s="18">
        <v>52</v>
      </c>
      <c r="G18" s="18">
        <v>4</v>
      </c>
      <c r="H18" s="6" t="s">
        <v>111</v>
      </c>
      <c r="I18" s="6" t="s">
        <v>52</v>
      </c>
      <c r="J18" s="6" t="s">
        <v>45</v>
      </c>
      <c r="K18" s="21" t="s">
        <v>49</v>
      </c>
      <c r="L18" s="3" t="str">
        <f>"25,0"</f>
        <v>25,0</v>
      </c>
    </row>
    <row r="19" spans="1:12">
      <c r="A19" s="19">
        <v>5</v>
      </c>
      <c r="B19" s="6" t="s">
        <v>123</v>
      </c>
      <c r="C19" s="6" t="s">
        <v>179</v>
      </c>
      <c r="D19" s="6" t="s">
        <v>165</v>
      </c>
      <c r="E19" s="6" t="s">
        <v>53</v>
      </c>
      <c r="F19" s="18">
        <v>60</v>
      </c>
      <c r="G19" s="18">
        <v>1</v>
      </c>
      <c r="H19" s="6" t="s">
        <v>111</v>
      </c>
      <c r="I19" s="6" t="s">
        <v>45</v>
      </c>
      <c r="J19" s="21" t="s">
        <v>46</v>
      </c>
      <c r="K19" s="21" t="s">
        <v>46</v>
      </c>
      <c r="L19" s="3" t="str">
        <f>"25,0"</f>
        <v>25,0</v>
      </c>
    </row>
    <row r="20" spans="1:12">
      <c r="A20" s="19">
        <v>6</v>
      </c>
      <c r="B20" s="6" t="s">
        <v>124</v>
      </c>
      <c r="C20" s="6" t="s">
        <v>180</v>
      </c>
      <c r="D20" s="6" t="s">
        <v>158</v>
      </c>
      <c r="E20" s="6" t="s">
        <v>102</v>
      </c>
      <c r="F20" s="18">
        <v>82.5</v>
      </c>
      <c r="G20" s="18">
        <v>1</v>
      </c>
      <c r="H20" s="6" t="s">
        <v>109</v>
      </c>
      <c r="I20" s="18">
        <v>95</v>
      </c>
      <c r="J20" s="6" t="s">
        <v>4</v>
      </c>
      <c r="K20" s="18">
        <v>110</v>
      </c>
      <c r="L20" s="22">
        <v>110</v>
      </c>
    </row>
    <row r="21" spans="1:12">
      <c r="A21" s="19">
        <v>7</v>
      </c>
      <c r="B21" s="6" t="s">
        <v>125</v>
      </c>
      <c r="C21" s="6" t="s">
        <v>181</v>
      </c>
      <c r="D21" s="6" t="s">
        <v>165</v>
      </c>
      <c r="E21" s="6" t="s">
        <v>54</v>
      </c>
      <c r="F21" s="18">
        <v>90</v>
      </c>
      <c r="G21" s="18">
        <v>1</v>
      </c>
      <c r="H21" s="6" t="s">
        <v>108</v>
      </c>
      <c r="I21" s="6" t="s">
        <v>55</v>
      </c>
      <c r="J21" s="6" t="s">
        <v>56</v>
      </c>
      <c r="K21" s="21" t="s">
        <v>57</v>
      </c>
      <c r="L21" s="3" t="str">
        <f>"80,0"</f>
        <v>80,0</v>
      </c>
    </row>
    <row r="22" spans="1:12">
      <c r="A22" s="19">
        <v>8</v>
      </c>
      <c r="B22" s="6" t="s">
        <v>126</v>
      </c>
      <c r="C22" s="6" t="s">
        <v>182</v>
      </c>
      <c r="D22" s="6" t="s">
        <v>161</v>
      </c>
      <c r="E22" s="6" t="s">
        <v>58</v>
      </c>
      <c r="F22" s="18">
        <v>90</v>
      </c>
      <c r="G22" s="18">
        <v>1</v>
      </c>
      <c r="H22" s="6" t="s">
        <v>109</v>
      </c>
      <c r="I22" s="6" t="s">
        <v>42</v>
      </c>
      <c r="J22" s="6" t="s">
        <v>59</v>
      </c>
      <c r="K22" s="21" t="s">
        <v>60</v>
      </c>
      <c r="L22" s="3" t="str">
        <f>"175,0"</f>
        <v>175,0</v>
      </c>
    </row>
    <row r="23" spans="1:12">
      <c r="A23" s="19">
        <v>9</v>
      </c>
      <c r="B23" s="6" t="s">
        <v>127</v>
      </c>
      <c r="C23" s="6" t="s">
        <v>183</v>
      </c>
      <c r="D23" s="6" t="s">
        <v>157</v>
      </c>
      <c r="E23" s="6" t="s">
        <v>61</v>
      </c>
      <c r="F23" s="18">
        <v>90</v>
      </c>
      <c r="G23" s="18">
        <v>1</v>
      </c>
      <c r="H23" s="6" t="s">
        <v>113</v>
      </c>
      <c r="I23" s="6" t="s">
        <v>22</v>
      </c>
      <c r="J23" s="6" t="s">
        <v>23</v>
      </c>
      <c r="K23" s="6" t="s">
        <v>1</v>
      </c>
      <c r="L23" s="3" t="str">
        <f>"140,0"</f>
        <v>140,0</v>
      </c>
    </row>
    <row r="24" spans="1:12">
      <c r="A24" s="19">
        <v>10</v>
      </c>
      <c r="B24" s="6" t="s">
        <v>128</v>
      </c>
      <c r="C24" s="6" t="s">
        <v>184</v>
      </c>
      <c r="D24" s="6" t="s">
        <v>165</v>
      </c>
      <c r="E24" s="6" t="s">
        <v>62</v>
      </c>
      <c r="F24" s="18">
        <v>100</v>
      </c>
      <c r="G24" s="18">
        <v>1</v>
      </c>
      <c r="H24" s="6" t="s">
        <v>109</v>
      </c>
      <c r="I24" s="6" t="s">
        <v>55</v>
      </c>
      <c r="J24" s="6" t="s">
        <v>56</v>
      </c>
      <c r="K24" s="21" t="s">
        <v>57</v>
      </c>
      <c r="L24" s="3" t="str">
        <f>"80,0"</f>
        <v>80,0</v>
      </c>
    </row>
    <row r="25" spans="1:12">
      <c r="A25" s="19">
        <v>11</v>
      </c>
      <c r="B25" s="6" t="s">
        <v>146</v>
      </c>
      <c r="C25" s="6" t="s">
        <v>185</v>
      </c>
      <c r="D25" s="6" t="s">
        <v>162</v>
      </c>
      <c r="E25" s="6" t="s">
        <v>101</v>
      </c>
      <c r="F25" s="18">
        <v>100</v>
      </c>
      <c r="G25" s="18">
        <v>2</v>
      </c>
      <c r="H25" s="6" t="s">
        <v>109</v>
      </c>
      <c r="I25" s="23">
        <v>175</v>
      </c>
      <c r="J25" s="18">
        <v>175</v>
      </c>
      <c r="K25" s="23">
        <v>180</v>
      </c>
      <c r="L25" s="22">
        <v>175</v>
      </c>
    </row>
    <row r="26" spans="1:12">
      <c r="A26" s="4"/>
      <c r="B26" s="17" t="s">
        <v>104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1:12">
      <c r="A27" s="19">
        <v>1</v>
      </c>
      <c r="B27" s="6" t="s">
        <v>129</v>
      </c>
      <c r="C27" s="6" t="s">
        <v>186</v>
      </c>
      <c r="D27" s="6" t="s">
        <v>156</v>
      </c>
      <c r="E27" s="6" t="s">
        <v>63</v>
      </c>
      <c r="F27" s="18">
        <v>56</v>
      </c>
      <c r="G27" s="18">
        <v>1</v>
      </c>
      <c r="H27" s="6" t="s">
        <v>109</v>
      </c>
      <c r="I27" s="6" t="s">
        <v>47</v>
      </c>
      <c r="J27" s="6" t="s">
        <v>64</v>
      </c>
      <c r="K27" s="6" t="s">
        <v>65</v>
      </c>
      <c r="L27" s="3" t="str">
        <f>"40,0"</f>
        <v>40,0</v>
      </c>
    </row>
    <row r="28" spans="1:12">
      <c r="A28" s="19">
        <v>2</v>
      </c>
      <c r="B28" s="6" t="s">
        <v>130</v>
      </c>
      <c r="C28" s="6" t="s">
        <v>187</v>
      </c>
      <c r="D28" s="6" t="s">
        <v>156</v>
      </c>
      <c r="E28" s="6" t="s">
        <v>66</v>
      </c>
      <c r="F28" s="18">
        <v>60</v>
      </c>
      <c r="G28" s="18">
        <v>1</v>
      </c>
      <c r="H28" s="6" t="s">
        <v>109</v>
      </c>
      <c r="I28" s="21" t="s">
        <v>65</v>
      </c>
      <c r="J28" s="21" t="s">
        <v>67</v>
      </c>
      <c r="K28" s="6" t="s">
        <v>67</v>
      </c>
      <c r="L28" s="3" t="str">
        <f>"42,5"</f>
        <v>42,5</v>
      </c>
    </row>
    <row r="29" spans="1:12">
      <c r="A29" s="19">
        <v>3</v>
      </c>
      <c r="B29" s="6" t="s">
        <v>131</v>
      </c>
      <c r="C29" s="6" t="s">
        <v>188</v>
      </c>
      <c r="D29" s="6" t="s">
        <v>163</v>
      </c>
      <c r="E29" s="6" t="s">
        <v>68</v>
      </c>
      <c r="F29" s="18">
        <v>56</v>
      </c>
      <c r="G29" s="18">
        <v>1</v>
      </c>
      <c r="H29" s="6" t="s">
        <v>109</v>
      </c>
      <c r="I29" s="6" t="s">
        <v>69</v>
      </c>
      <c r="J29" s="6" t="s">
        <v>70</v>
      </c>
      <c r="K29" s="6" t="s">
        <v>4</v>
      </c>
      <c r="L29" s="3" t="str">
        <f>"102,5"</f>
        <v>102,5</v>
      </c>
    </row>
    <row r="30" spans="1:12">
      <c r="A30" s="19">
        <v>4</v>
      </c>
      <c r="B30" s="6" t="s">
        <v>132</v>
      </c>
      <c r="C30" s="6" t="s">
        <v>189</v>
      </c>
      <c r="D30" s="6" t="s">
        <v>157</v>
      </c>
      <c r="E30" s="6" t="s">
        <v>71</v>
      </c>
      <c r="F30" s="18">
        <v>67.5</v>
      </c>
      <c r="G30" s="18">
        <v>1</v>
      </c>
      <c r="H30" s="6" t="s">
        <v>109</v>
      </c>
      <c r="I30" s="6" t="s">
        <v>40</v>
      </c>
      <c r="J30" s="21" t="s">
        <v>22</v>
      </c>
      <c r="K30" s="6" t="s">
        <v>72</v>
      </c>
      <c r="L30" s="3" t="str">
        <f>"132,5"</f>
        <v>132,5</v>
      </c>
    </row>
    <row r="31" spans="1:12">
      <c r="A31" s="19">
        <v>5</v>
      </c>
      <c r="B31" s="6" t="s">
        <v>133</v>
      </c>
      <c r="C31" s="6" t="s">
        <v>190</v>
      </c>
      <c r="D31" s="6" t="s">
        <v>163</v>
      </c>
      <c r="E31" s="6" t="s">
        <v>73</v>
      </c>
      <c r="F31" s="18">
        <v>75</v>
      </c>
      <c r="G31" s="18">
        <v>1</v>
      </c>
      <c r="H31" s="6" t="s">
        <v>110</v>
      </c>
      <c r="I31" s="6" t="s">
        <v>6</v>
      </c>
      <c r="J31" s="6" t="s">
        <v>21</v>
      </c>
      <c r="K31" s="21" t="s">
        <v>40</v>
      </c>
      <c r="L31" s="3" t="str">
        <f>"120,0"</f>
        <v>120,0</v>
      </c>
    </row>
    <row r="32" spans="1:12">
      <c r="A32" s="19">
        <v>6</v>
      </c>
      <c r="B32" s="6" t="s">
        <v>134</v>
      </c>
      <c r="C32" s="6" t="s">
        <v>191</v>
      </c>
      <c r="D32" s="6" t="s">
        <v>159</v>
      </c>
      <c r="E32" s="6" t="s">
        <v>74</v>
      </c>
      <c r="F32" s="18">
        <v>75</v>
      </c>
      <c r="G32" s="18">
        <v>1</v>
      </c>
      <c r="H32" s="6" t="s">
        <v>109</v>
      </c>
      <c r="I32" s="6" t="s">
        <v>22</v>
      </c>
      <c r="J32" s="21" t="s">
        <v>23</v>
      </c>
      <c r="K32" s="21" t="s">
        <v>23</v>
      </c>
      <c r="L32" s="3" t="str">
        <f>"130,0"</f>
        <v>130,0</v>
      </c>
    </row>
    <row r="33" spans="1:22">
      <c r="A33" s="19">
        <v>7</v>
      </c>
      <c r="B33" s="6" t="s">
        <v>135</v>
      </c>
      <c r="C33" s="6" t="s">
        <v>192</v>
      </c>
      <c r="D33" s="6" t="s">
        <v>161</v>
      </c>
      <c r="E33" s="6" t="s">
        <v>75</v>
      </c>
      <c r="F33" s="18">
        <v>82.5</v>
      </c>
      <c r="G33" s="18">
        <v>1</v>
      </c>
      <c r="H33" s="6" t="s">
        <v>109</v>
      </c>
      <c r="I33" s="21" t="s">
        <v>76</v>
      </c>
      <c r="J33" s="21" t="s">
        <v>76</v>
      </c>
      <c r="K33" s="6" t="s">
        <v>77</v>
      </c>
      <c r="L33" s="3" t="str">
        <f>"127,5"</f>
        <v>127,5</v>
      </c>
    </row>
    <row r="34" spans="1:22">
      <c r="A34" s="19">
        <v>8</v>
      </c>
      <c r="B34" s="6" t="s">
        <v>147</v>
      </c>
      <c r="C34" s="6" t="s">
        <v>193</v>
      </c>
      <c r="D34" s="6" t="s">
        <v>164</v>
      </c>
      <c r="E34" s="6" t="s">
        <v>78</v>
      </c>
      <c r="F34" s="18">
        <v>82.5</v>
      </c>
      <c r="G34" s="18">
        <v>2</v>
      </c>
      <c r="H34" s="6" t="s">
        <v>109</v>
      </c>
      <c r="I34" s="6" t="s">
        <v>79</v>
      </c>
      <c r="J34" s="6" t="s">
        <v>76</v>
      </c>
      <c r="K34" s="21" t="s">
        <v>77</v>
      </c>
      <c r="L34" s="3" t="str">
        <f>"122,5"</f>
        <v>122,5</v>
      </c>
    </row>
    <row r="35" spans="1:22">
      <c r="A35" s="19">
        <v>9</v>
      </c>
      <c r="B35" s="6" t="s">
        <v>149</v>
      </c>
      <c r="C35" s="6" t="s">
        <v>194</v>
      </c>
      <c r="D35" s="6" t="s">
        <v>163</v>
      </c>
      <c r="E35" s="6" t="s">
        <v>80</v>
      </c>
      <c r="F35" s="18">
        <v>82.5</v>
      </c>
      <c r="G35" s="18">
        <v>3</v>
      </c>
      <c r="H35" s="6" t="s">
        <v>109</v>
      </c>
      <c r="I35" s="21" t="s">
        <v>21</v>
      </c>
      <c r="J35" s="6" t="s">
        <v>21</v>
      </c>
      <c r="K35" s="21" t="s">
        <v>22</v>
      </c>
      <c r="L35" s="3" t="str">
        <f>"120,0"</f>
        <v>120,0</v>
      </c>
    </row>
    <row r="36" spans="1:22">
      <c r="A36" s="19">
        <v>10</v>
      </c>
      <c r="B36" s="6" t="s">
        <v>136</v>
      </c>
      <c r="C36" s="6" t="s">
        <v>195</v>
      </c>
      <c r="D36" s="6" t="s">
        <v>165</v>
      </c>
      <c r="E36" s="6" t="s">
        <v>81</v>
      </c>
      <c r="F36" s="18">
        <v>90</v>
      </c>
      <c r="G36" s="18">
        <v>1</v>
      </c>
      <c r="H36" s="6" t="s">
        <v>114</v>
      </c>
      <c r="I36" s="6" t="s">
        <v>32</v>
      </c>
      <c r="J36" s="21" t="s">
        <v>3</v>
      </c>
      <c r="K36" s="6" t="s">
        <v>3</v>
      </c>
      <c r="L36" s="3" t="str">
        <f>"155,0"</f>
        <v>155,0</v>
      </c>
    </row>
    <row r="37" spans="1:22">
      <c r="A37" s="19">
        <v>11</v>
      </c>
      <c r="B37" s="6" t="s">
        <v>137</v>
      </c>
      <c r="C37" s="6" t="s">
        <v>196</v>
      </c>
      <c r="D37" s="6" t="s">
        <v>163</v>
      </c>
      <c r="E37" s="6" t="s">
        <v>82</v>
      </c>
      <c r="F37" s="18">
        <v>90</v>
      </c>
      <c r="G37" s="18">
        <v>1</v>
      </c>
      <c r="H37" s="6" t="s">
        <v>113</v>
      </c>
      <c r="I37" s="6" t="s">
        <v>6</v>
      </c>
      <c r="J37" s="21" t="s">
        <v>83</v>
      </c>
      <c r="K37" s="21" t="s">
        <v>83</v>
      </c>
      <c r="L37" s="3" t="str">
        <f>"110,0"</f>
        <v>110,0</v>
      </c>
    </row>
    <row r="38" spans="1:22">
      <c r="A38" s="19">
        <v>12</v>
      </c>
      <c r="B38" s="6" t="s">
        <v>138</v>
      </c>
      <c r="C38" s="6" t="s">
        <v>197</v>
      </c>
      <c r="D38" s="6" t="s">
        <v>85</v>
      </c>
      <c r="E38" s="6" t="s">
        <v>84</v>
      </c>
      <c r="F38" s="18">
        <v>100</v>
      </c>
      <c r="G38" s="18">
        <v>1</v>
      </c>
      <c r="H38" s="6" t="s">
        <v>109</v>
      </c>
      <c r="I38" s="6" t="s">
        <v>42</v>
      </c>
      <c r="J38" s="6" t="s">
        <v>8</v>
      </c>
      <c r="K38" s="6" t="s">
        <v>59</v>
      </c>
      <c r="L38" s="3" t="str">
        <f>"175,0"</f>
        <v>175,0</v>
      </c>
    </row>
    <row r="39" spans="1:22">
      <c r="A39" s="19">
        <v>13</v>
      </c>
      <c r="B39" s="6" t="s">
        <v>148</v>
      </c>
      <c r="C39" s="6" t="s">
        <v>198</v>
      </c>
      <c r="D39" s="6" t="s">
        <v>156</v>
      </c>
      <c r="E39" s="6" t="s">
        <v>86</v>
      </c>
      <c r="F39" s="18">
        <v>100</v>
      </c>
      <c r="G39" s="18">
        <v>2</v>
      </c>
      <c r="H39" s="6" t="s">
        <v>109</v>
      </c>
      <c r="I39" s="6" t="s">
        <v>3</v>
      </c>
      <c r="J39" s="6" t="s">
        <v>87</v>
      </c>
      <c r="K39" s="6" t="s">
        <v>88</v>
      </c>
      <c r="L39" s="3" t="str">
        <f>"167,5"</f>
        <v>167,5</v>
      </c>
    </row>
    <row r="40" spans="1:22">
      <c r="A40" s="19">
        <v>14</v>
      </c>
      <c r="B40" s="6" t="s">
        <v>151</v>
      </c>
      <c r="C40" s="6" t="s">
        <v>199</v>
      </c>
      <c r="D40" s="6" t="s">
        <v>162</v>
      </c>
      <c r="E40" s="6" t="s">
        <v>89</v>
      </c>
      <c r="F40" s="18">
        <v>100</v>
      </c>
      <c r="G40" s="18">
        <v>3</v>
      </c>
      <c r="H40" s="6" t="s">
        <v>109</v>
      </c>
      <c r="I40" s="6" t="s">
        <v>7</v>
      </c>
      <c r="J40" s="21" t="s">
        <v>42</v>
      </c>
      <c r="K40" s="21" t="s">
        <v>42</v>
      </c>
      <c r="L40" s="3" t="str">
        <f>"160,0"</f>
        <v>160,0</v>
      </c>
    </row>
    <row r="41" spans="1:22">
      <c r="A41" s="19">
        <v>15</v>
      </c>
      <c r="B41" s="6" t="s">
        <v>154</v>
      </c>
      <c r="C41" s="6" t="s">
        <v>200</v>
      </c>
      <c r="D41" s="6" t="s">
        <v>85</v>
      </c>
      <c r="E41" s="6" t="s">
        <v>90</v>
      </c>
      <c r="F41" s="18">
        <v>100</v>
      </c>
      <c r="G41" s="18">
        <v>4</v>
      </c>
      <c r="H41" s="6" t="s">
        <v>109</v>
      </c>
      <c r="I41" s="21" t="s">
        <v>91</v>
      </c>
      <c r="J41" s="6" t="s">
        <v>91</v>
      </c>
      <c r="K41" s="21" t="s">
        <v>32</v>
      </c>
      <c r="L41" s="3" t="str">
        <f>"145,0"</f>
        <v>145,0</v>
      </c>
    </row>
    <row r="42" spans="1:22">
      <c r="A42" s="19">
        <v>16</v>
      </c>
      <c r="B42" s="6" t="s">
        <v>155</v>
      </c>
      <c r="C42" s="6" t="s">
        <v>201</v>
      </c>
      <c r="D42" s="6" t="s">
        <v>165</v>
      </c>
      <c r="E42" s="6" t="s">
        <v>92</v>
      </c>
      <c r="F42" s="18">
        <v>110</v>
      </c>
      <c r="G42" s="18">
        <v>0</v>
      </c>
      <c r="H42" s="6" t="s">
        <v>109</v>
      </c>
      <c r="I42" s="21" t="s">
        <v>8</v>
      </c>
      <c r="J42" s="21" t="s">
        <v>8</v>
      </c>
      <c r="K42" s="21"/>
      <c r="L42" s="22">
        <v>0</v>
      </c>
    </row>
    <row r="43" spans="1:22">
      <c r="A43" s="19">
        <v>17</v>
      </c>
      <c r="B43" s="6" t="s">
        <v>139</v>
      </c>
      <c r="C43" s="6" t="s">
        <v>202</v>
      </c>
      <c r="D43" s="6" t="s">
        <v>85</v>
      </c>
      <c r="E43" s="6" t="s">
        <v>93</v>
      </c>
      <c r="F43" s="18">
        <v>140</v>
      </c>
      <c r="G43" s="18">
        <v>1</v>
      </c>
      <c r="H43" s="6" t="s">
        <v>115</v>
      </c>
      <c r="I43" s="6" t="s">
        <v>87</v>
      </c>
      <c r="J43" s="6" t="s">
        <v>88</v>
      </c>
      <c r="K43" s="6" t="s">
        <v>94</v>
      </c>
      <c r="L43" s="3" t="str">
        <f>"172,5"</f>
        <v>172,5</v>
      </c>
    </row>
    <row r="44" spans="1:22" s="1" customFormat="1" ht="15.75" customHeight="1">
      <c r="A44" s="4"/>
      <c r="B44" s="17" t="s">
        <v>105</v>
      </c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0"/>
      <c r="N44" s="10"/>
      <c r="O44" s="10"/>
      <c r="P44" s="10"/>
      <c r="Q44" s="10"/>
      <c r="S44" s="10"/>
      <c r="T44" s="10"/>
      <c r="U44" s="10"/>
      <c r="V44" s="10"/>
    </row>
    <row r="45" spans="1:22">
      <c r="A45" s="19">
        <v>1</v>
      </c>
      <c r="B45" s="6" t="s">
        <v>140</v>
      </c>
      <c r="C45" s="6" t="s">
        <v>203</v>
      </c>
      <c r="D45" s="6" t="s">
        <v>166</v>
      </c>
      <c r="E45" s="6" t="s">
        <v>95</v>
      </c>
      <c r="F45" s="18">
        <v>60</v>
      </c>
      <c r="G45" s="18">
        <v>1</v>
      </c>
      <c r="H45" s="6" t="s">
        <v>110</v>
      </c>
      <c r="I45" s="6" t="s">
        <v>56</v>
      </c>
      <c r="J45" s="6" t="s">
        <v>96</v>
      </c>
      <c r="K45" s="6" t="s">
        <v>97</v>
      </c>
      <c r="L45" s="3" t="str">
        <f>"92,5"</f>
        <v>92,5</v>
      </c>
      <c r="R45" s="8"/>
    </row>
    <row r="46" spans="1:22">
      <c r="A46" s="19">
        <v>2</v>
      </c>
      <c r="B46" s="6" t="s">
        <v>141</v>
      </c>
      <c r="C46" s="6" t="s">
        <v>204</v>
      </c>
      <c r="D46" s="6" t="s">
        <v>166</v>
      </c>
      <c r="E46" s="6" t="s">
        <v>98</v>
      </c>
      <c r="F46" s="18">
        <v>82.5</v>
      </c>
      <c r="G46" s="18">
        <v>1</v>
      </c>
      <c r="H46" s="6" t="s">
        <v>109</v>
      </c>
      <c r="I46" s="6" t="s">
        <v>77</v>
      </c>
      <c r="J46" s="6" t="s">
        <v>1</v>
      </c>
      <c r="K46" s="6" t="s">
        <v>32</v>
      </c>
      <c r="L46" s="3" t="str">
        <f>"150,0"</f>
        <v>150,0</v>
      </c>
      <c r="R46" s="8"/>
    </row>
    <row r="47" spans="1:22">
      <c r="A47" s="4"/>
      <c r="B47" s="17" t="s">
        <v>106</v>
      </c>
      <c r="C47" s="12"/>
      <c r="D47" s="12"/>
      <c r="E47" s="12"/>
      <c r="F47" s="12"/>
      <c r="G47" s="12"/>
      <c r="H47" s="12"/>
      <c r="I47" s="12"/>
      <c r="J47" s="12"/>
      <c r="K47" s="12"/>
      <c r="L47" s="13"/>
      <c r="R47" s="8"/>
    </row>
    <row r="48" spans="1:22">
      <c r="A48" s="28">
        <v>1</v>
      </c>
      <c r="B48" s="6" t="s">
        <v>133</v>
      </c>
      <c r="C48" s="6" t="s">
        <v>190</v>
      </c>
      <c r="D48" s="6" t="s">
        <v>163</v>
      </c>
      <c r="E48" s="6" t="s">
        <v>73</v>
      </c>
      <c r="F48" s="18">
        <v>75</v>
      </c>
      <c r="G48" s="18">
        <v>1</v>
      </c>
      <c r="H48" s="6" t="s">
        <v>110</v>
      </c>
      <c r="I48" s="18">
        <v>50</v>
      </c>
      <c r="J48" s="18">
        <v>-60</v>
      </c>
      <c r="K48" s="18">
        <v>-60</v>
      </c>
      <c r="L48" s="20">
        <v>50</v>
      </c>
      <c r="R48" s="8"/>
    </row>
    <row r="49" spans="1:18">
      <c r="A49" s="28">
        <v>2</v>
      </c>
      <c r="B49" s="6" t="s">
        <v>149</v>
      </c>
      <c r="C49" s="6" t="s">
        <v>194</v>
      </c>
      <c r="D49" s="6" t="s">
        <v>163</v>
      </c>
      <c r="E49" s="6" t="s">
        <v>80</v>
      </c>
      <c r="F49" s="18">
        <v>82.5</v>
      </c>
      <c r="G49" s="18">
        <v>1</v>
      </c>
      <c r="H49" s="6" t="s">
        <v>109</v>
      </c>
      <c r="I49" s="18">
        <v>50</v>
      </c>
      <c r="J49" s="18">
        <v>-60</v>
      </c>
      <c r="K49" s="18">
        <v>-60</v>
      </c>
      <c r="L49" s="20">
        <v>50</v>
      </c>
      <c r="R49" s="8"/>
    </row>
    <row r="50" spans="1:18">
      <c r="A50" s="28">
        <v>3</v>
      </c>
      <c r="B50" s="6" t="s">
        <v>152</v>
      </c>
      <c r="C50" s="6" t="s">
        <v>201</v>
      </c>
      <c r="D50" s="6" t="s">
        <v>165</v>
      </c>
      <c r="E50" s="6" t="s">
        <v>92</v>
      </c>
      <c r="F50" s="18">
        <v>110</v>
      </c>
      <c r="G50" s="18">
        <v>1</v>
      </c>
      <c r="H50" s="6" t="s">
        <v>109</v>
      </c>
      <c r="I50" s="18">
        <v>50</v>
      </c>
      <c r="J50" s="18">
        <v>-65</v>
      </c>
      <c r="K50" s="18">
        <v>-65</v>
      </c>
      <c r="L50" s="20">
        <v>50</v>
      </c>
      <c r="R50" s="8"/>
    </row>
    <row r="51" spans="1:18">
      <c r="A51" s="29"/>
      <c r="B51" s="17" t="s">
        <v>107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R51" s="8"/>
    </row>
    <row r="52" spans="1:18">
      <c r="A52" s="28">
        <v>1</v>
      </c>
      <c r="B52" s="6" t="s">
        <v>142</v>
      </c>
      <c r="C52" s="6" t="s">
        <v>205</v>
      </c>
      <c r="D52" s="6" t="s">
        <v>163</v>
      </c>
      <c r="E52" s="6" t="s">
        <v>99</v>
      </c>
      <c r="F52" s="18">
        <v>67.5</v>
      </c>
      <c r="G52" s="18">
        <v>1</v>
      </c>
      <c r="H52" s="6" t="s">
        <v>112</v>
      </c>
      <c r="I52" s="18">
        <v>15</v>
      </c>
      <c r="J52" s="6" t="s">
        <v>100</v>
      </c>
      <c r="K52" s="18">
        <v>20</v>
      </c>
      <c r="L52" s="18">
        <v>20</v>
      </c>
      <c r="R52" s="8"/>
    </row>
    <row r="53" spans="1:18">
      <c r="N53" s="2"/>
      <c r="R53" s="8"/>
    </row>
    <row r="54" spans="1:18">
      <c r="N54" s="2"/>
      <c r="R54" s="8"/>
    </row>
  </sheetData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adrenalin-2020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</cp:lastModifiedBy>
  <cp:lastPrinted>2015-07-16T19:10:53Z</cp:lastPrinted>
  <dcterms:created xsi:type="dcterms:W3CDTF">2002-06-16T13:36:44Z</dcterms:created>
  <dcterms:modified xsi:type="dcterms:W3CDTF">2020-10-14T15:11:02Z</dcterms:modified>
</cp:coreProperties>
</file>