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Июнь/"/>
    </mc:Choice>
  </mc:AlternateContent>
  <xr:revisionPtr revIDLastSave="0" documentId="13_ncr:1_{3E89EF3C-413D-4E48-A0BB-9E4CA1815740}" xr6:coauthVersionLast="45" xr6:coauthVersionMax="45" xr10:uidLastSave="{00000000-0000-0000-0000-000000000000}"/>
  <bookViews>
    <workbookView xWindow="0" yWindow="460" windowWidth="28480" windowHeight="15900" xr2:uid="{00000000-000D-0000-FFFF-FFFF00000000}"/>
  </bookViews>
  <sheets>
    <sheet name="IPL Жим без экипировки " sheetId="10" r:id="rId1"/>
    <sheet name="WRPF Военный жим" sheetId="16" r:id="rId2"/>
    <sheet name="IPL Тяга без экипировки" sheetId="14" r:id="rId3"/>
    <sheet name="СПР Подъем на бицепс" sheetId="1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15" l="1"/>
  <c r="E34" i="15" s="1"/>
  <c r="L31" i="15"/>
  <c r="E31" i="15" s="1"/>
  <c r="L28" i="15"/>
  <c r="E28" i="15" s="1"/>
  <c r="L27" i="15"/>
  <c r="E27" i="15" s="1"/>
  <c r="L26" i="15"/>
  <c r="E26" i="15" s="1"/>
  <c r="L25" i="15"/>
  <c r="E25" i="15" s="1"/>
  <c r="L24" i="15"/>
  <c r="E24" i="15" s="1"/>
  <c r="L20" i="15"/>
  <c r="L21" i="15"/>
  <c r="E21" i="15" s="1"/>
  <c r="L8" i="15"/>
  <c r="E8" i="15" s="1"/>
  <c r="L7" i="15"/>
  <c r="E7" i="15" s="1"/>
  <c r="L6" i="15"/>
  <c r="E6" i="15" s="1"/>
  <c r="L12" i="15"/>
  <c r="E12" i="15" s="1"/>
  <c r="L13" i="15"/>
  <c r="E13" i="15" s="1"/>
  <c r="L14" i="15"/>
  <c r="E14" i="15" s="1"/>
  <c r="L15" i="15"/>
  <c r="E15" i="15" s="1"/>
  <c r="L16" i="15"/>
  <c r="E16" i="15" s="1"/>
  <c r="L24" i="14"/>
  <c r="E24" i="14" s="1"/>
  <c r="L21" i="14"/>
  <c r="E21" i="14" s="1"/>
  <c r="L18" i="14"/>
  <c r="E18" i="14" s="1"/>
  <c r="L15" i="14"/>
  <c r="E15" i="14" s="1"/>
  <c r="L14" i="14"/>
  <c r="E14" i="14" s="1"/>
  <c r="L13" i="14"/>
  <c r="E13" i="14" s="1"/>
  <c r="L10" i="14"/>
  <c r="E10" i="14" s="1"/>
  <c r="L9" i="14"/>
  <c r="E9" i="14" s="1"/>
  <c r="L32" i="10"/>
  <c r="E32" i="10" s="1"/>
  <c r="L37" i="10"/>
  <c r="E37" i="10" s="1"/>
  <c r="L25" i="10"/>
  <c r="E25" i="10" s="1"/>
  <c r="L24" i="10"/>
  <c r="E24" i="10" s="1"/>
  <c r="L20" i="10"/>
  <c r="E20" i="10" s="1"/>
  <c r="L17" i="10"/>
  <c r="E17" i="10" s="1"/>
  <c r="L10" i="16"/>
  <c r="E10" i="16" s="1"/>
  <c r="L6" i="16"/>
  <c r="E6" i="16" s="1"/>
  <c r="L7" i="16"/>
  <c r="E7" i="16" s="1"/>
  <c r="L31" i="10"/>
  <c r="E31" i="10" s="1"/>
  <c r="L9" i="10"/>
  <c r="E9" i="10" s="1"/>
  <c r="L10" i="10"/>
  <c r="E10" i="10" s="1"/>
  <c r="L11" i="10"/>
  <c r="E11" i="10" s="1"/>
  <c r="L38" i="14"/>
  <c r="E38" i="14" s="1"/>
  <c r="L37" i="14"/>
  <c r="E37" i="14" s="1"/>
  <c r="L33" i="14"/>
  <c r="E33" i="14" s="1"/>
  <c r="L37" i="15" l="1"/>
  <c r="E37" i="15" s="1"/>
  <c r="L11" i="15"/>
  <c r="E11" i="15" s="1"/>
  <c r="L34" i="14"/>
  <c r="E34" i="14" s="1"/>
  <c r="L30" i="14"/>
  <c r="E30" i="14" s="1"/>
  <c r="L28" i="10"/>
  <c r="E28" i="10" s="1"/>
  <c r="L14" i="10"/>
  <c r="E14" i="10" s="1"/>
  <c r="L6" i="10"/>
  <c r="E6" i="10" s="1"/>
  <c r="L19" i="15" l="1"/>
  <c r="E19" i="15" s="1"/>
  <c r="L41" i="14" l="1"/>
  <c r="E41" i="14" s="1"/>
  <c r="L27" i="14"/>
  <c r="E27" i="14" s="1"/>
  <c r="L6" i="14"/>
  <c r="L36" i="10"/>
  <c r="E36" i="10" s="1"/>
  <c r="L35" i="10"/>
  <c r="E35" i="10" s="1"/>
  <c r="L23" i="10"/>
  <c r="E6" i="14" l="1"/>
  <c r="E23" i="10"/>
</calcChain>
</file>

<file path=xl/sharedStrings.xml><?xml version="1.0" encoding="utf-8"?>
<sst xmlns="http://schemas.openxmlformats.org/spreadsheetml/2006/main" count="427" uniqueCount="154">
  <si>
    <t>Место</t>
  </si>
  <si>
    <t>ФИО</t>
  </si>
  <si>
    <t>Собственный вес</t>
  </si>
  <si>
    <t>Город/область</t>
  </si>
  <si>
    <t>Жим</t>
  </si>
  <si>
    <t>Результат</t>
  </si>
  <si>
    <t>Очки</t>
  </si>
  <si>
    <t>1</t>
  </si>
  <si>
    <t>Новокузнецк/Кемеровская область</t>
  </si>
  <si>
    <t>Прокопьевск/Кемеровская область</t>
  </si>
  <si>
    <t>2</t>
  </si>
  <si>
    <t>ВЕСОВАЯ КАТЕГОРИЯ  75</t>
  </si>
  <si>
    <t>ВЕСОВАЯ КАТЕГОРИЯ  90</t>
  </si>
  <si>
    <t>ВЕСОВАЯ КАТЕГОРИЯ  100</t>
  </si>
  <si>
    <t>ВЕСОВАЯ КАТЕГОРИЯ  110</t>
  </si>
  <si>
    <t xml:space="preserve">Абсолютный зачёт </t>
  </si>
  <si>
    <t>Мужчины</t>
  </si>
  <si>
    <t xml:space="preserve">ФИО </t>
  </si>
  <si>
    <t xml:space="preserve">Возрастная группа </t>
  </si>
  <si>
    <t>Собственный  вес</t>
  </si>
  <si>
    <t>Тяга</t>
  </si>
  <si>
    <t>Wilks</t>
  </si>
  <si>
    <t>Открытая</t>
  </si>
  <si>
    <t>Рек</t>
  </si>
  <si>
    <t>3</t>
  </si>
  <si>
    <t>ВЕСОВАЯ КАТЕГОРИЯ  60</t>
  </si>
  <si>
    <t>Киселевск/Кемеровская область</t>
  </si>
  <si>
    <t>ВЕСОВАЯ КАТЕГОРИЯ  67,5</t>
  </si>
  <si>
    <t>Собственный 
вес</t>
  </si>
  <si>
    <t>Gloss</t>
  </si>
  <si>
    <t>Город/Область</t>
  </si>
  <si>
    <t>ВЕСОВАЯ КАТЕГОРИЯ   75</t>
  </si>
  <si>
    <t/>
  </si>
  <si>
    <t>ВЕСОВАЯ КАТЕГОРИЯ   82.5</t>
  </si>
  <si>
    <t>ВЕСОВАЯ КАТЕГОРИЯ   90</t>
  </si>
  <si>
    <t>Богданов Никита</t>
  </si>
  <si>
    <t>Женщины</t>
  </si>
  <si>
    <t>Ямщиков Дмитрий</t>
  </si>
  <si>
    <t>ВЕСОВАЯ КАТЕГОРИЯ   110</t>
  </si>
  <si>
    <t>Баранов Иван</t>
  </si>
  <si>
    <t>Кулебакин Сергей</t>
  </si>
  <si>
    <t>ВЕСОВАЯ КАТЕГОРИЯ  82,5</t>
  </si>
  <si>
    <t>Битук Андрей</t>
  </si>
  <si>
    <t>Открытая (23.11.1983)/39</t>
  </si>
  <si>
    <t>Федоров Александр</t>
  </si>
  <si>
    <t>Открытая (30.12.1991)/31</t>
  </si>
  <si>
    <t>Мезин Алексей</t>
  </si>
  <si>
    <t>ВЕСОВАЯ КАТЕГОРИЯ  125</t>
  </si>
  <si>
    <t>ВЕСОВАЯ КАТЕГОРИЯ  52</t>
  </si>
  <si>
    <t>Степанова Оксана</t>
  </si>
  <si>
    <t>Открытая (16.11.1986)/36</t>
  </si>
  <si>
    <t>Березовская Виктория</t>
  </si>
  <si>
    <t>Паршина Ирина</t>
  </si>
  <si>
    <t>Открытая (08.06.1985)/37</t>
  </si>
  <si>
    <t>Балыкова Елена</t>
  </si>
  <si>
    <t>Мастера 45-49 (14.01.1977)/46</t>
  </si>
  <si>
    <t>Иванова Лада</t>
  </si>
  <si>
    <t>Новикова Олеся</t>
  </si>
  <si>
    <t>Мастера 40-44 (08.11.1981)/41</t>
  </si>
  <si>
    <t>Пашов Никита</t>
  </si>
  <si>
    <t>Таштагол/Кемеровская область</t>
  </si>
  <si>
    <t>Аракелян Арам</t>
  </si>
  <si>
    <t>Новиков Владимир</t>
  </si>
  <si>
    <t>Осинники/Кемеровская область</t>
  </si>
  <si>
    <t>Исаев Евгений</t>
  </si>
  <si>
    <t>Дроздов Владимир</t>
  </si>
  <si>
    <t>Логвин Иван</t>
  </si>
  <si>
    <t>Кирьяков Руслан</t>
  </si>
  <si>
    <t>Открытая (17.04.1986)/37</t>
  </si>
  <si>
    <t>Востриков Владимир</t>
  </si>
  <si>
    <t>Открытая (01.02.1989)/34</t>
  </si>
  <si>
    <t>Мастера 45-49 (28.02.1974)/49</t>
  </si>
  <si>
    <t>ВЕСОВАЯ КАТЕГОРИЯ  44</t>
  </si>
  <si>
    <t>Силина Екатерина</t>
  </si>
  <si>
    <t>Воробьева Полина</t>
  </si>
  <si>
    <t>Блохина Дина</t>
  </si>
  <si>
    <t>Открытая (08.02.1986)/37</t>
  </si>
  <si>
    <t>Николаева Наталья</t>
  </si>
  <si>
    <t>Открытая (16.10.1989)/33</t>
  </si>
  <si>
    <t>Базарская Светлана</t>
  </si>
  <si>
    <t>Открытая (22.07.1983)/39</t>
  </si>
  <si>
    <t>Попова Любовь</t>
  </si>
  <si>
    <t>Открытая (27.04.1967)/56</t>
  </si>
  <si>
    <t>Муравьева Светлана</t>
  </si>
  <si>
    <t>Открытая (07.02.1996)/27</t>
  </si>
  <si>
    <t>Синцов Никита</t>
  </si>
  <si>
    <t>Баклаков Александр</t>
  </si>
  <si>
    <t>Открытая (15.09.1988)/34</t>
  </si>
  <si>
    <t>Лагвин Иван</t>
  </si>
  <si>
    <t>Смертин Денис</t>
  </si>
  <si>
    <t>Открытая (27.06.1997)/25</t>
  </si>
  <si>
    <t>Юниоры 20-23 (14.08.2002)/20</t>
  </si>
  <si>
    <t>Савельев Виктор</t>
  </si>
  <si>
    <t>Открытая (09.03.1993)/30</t>
  </si>
  <si>
    <t>4</t>
  </si>
  <si>
    <t>ВЕСОВАЯ КАТЕГОРИЯ   67,5</t>
  </si>
  <si>
    <t>Ратников Илья</t>
  </si>
  <si>
    <t>Шафейкин Михаил</t>
  </si>
  <si>
    <t>Лейман Сергей</t>
  </si>
  <si>
    <t>Анников Тихон</t>
  </si>
  <si>
    <t>Медведев Егор</t>
  </si>
  <si>
    <t>Открытая (23.08.1990)/32</t>
  </si>
  <si>
    <t>Тарутантов Иван</t>
  </si>
  <si>
    <t>Мастера 40-44 (16.05.1982)/40</t>
  </si>
  <si>
    <t>Трубаев Дмитрий</t>
  </si>
  <si>
    <t>Соколов Дмитрий</t>
  </si>
  <si>
    <t>Мастера 40-44 (18.11.1982)/40</t>
  </si>
  <si>
    <t>Открытая (12.10.1993)/29</t>
  </si>
  <si>
    <t>ВЕСОВАЯ КАТЕГОРИЯ   100</t>
  </si>
  <si>
    <t>ВЕСОВАЯ КАТЕГОРИЯ   125</t>
  </si>
  <si>
    <t>Абсолютный зачёт</t>
  </si>
  <si>
    <t>Возрастная группа</t>
  </si>
  <si>
    <t>Весовая категория</t>
  </si>
  <si>
    <t>Базарская  Светлана</t>
  </si>
  <si>
    <t>Юноши 15-19</t>
  </si>
  <si>
    <t>Юноши 13-19 (04.11.2005)/17</t>
  </si>
  <si>
    <t>Юноши 13-19 (04.06.2007)/15</t>
  </si>
  <si>
    <t>Юноши 13-19 (28.01.2008)/15</t>
  </si>
  <si>
    <t>Юноши 13-19 (13.10.2006)/16</t>
  </si>
  <si>
    <t>Юноши 13-19 (14.05.2003)/19</t>
  </si>
  <si>
    <t>Юноши 13-19 (10.03.2006)/17</t>
  </si>
  <si>
    <t>Юноши 13-19 (13.06.2007)/15</t>
  </si>
  <si>
    <t>Юноши 13-19 (14.07.2006)/16</t>
  </si>
  <si>
    <t>Юноши 13-19 (10.12.2005)/17</t>
  </si>
  <si>
    <t>Юноши 13-19 (12.09.2006)/16</t>
  </si>
  <si>
    <t>Юноши 13-19 (27.07.2006)/16</t>
  </si>
  <si>
    <t>Открытое первенство города Прокопьевска
IPL Жим лежа без экипировки
Прокопьевск/Кемеровская область, 23 апреля 2023 года</t>
  </si>
  <si>
    <t>Открытое первенство города Прокопьевска
WRPF Военный жим
Прокопьевск/Кемеровская область, 23 апреля 2023 года</t>
  </si>
  <si>
    <t>Открытое первенство города Прокопьевска
IPL Становая тяга без экипировки
Прокопьевск/Кемеровская область, 23 апреля 2023 года</t>
  </si>
  <si>
    <t>Открытое первенство города Прокопьевска
СПР Строгий подъем на бицепс
Прокопьевск/Кемеровская область, 23 апреля 2023 года</t>
  </si>
  <si>
    <t>ВЕСОВАЯ КАТЕГОРИЯ  67.5</t>
  </si>
  <si>
    <t>ВЕСОВАЯ КАТЕГОРИЯ  82.5</t>
  </si>
  <si>
    <t>Юноши 15-19 (14.05.2003)/19</t>
  </si>
  <si>
    <t>Юноши 15-19 (04.11.2005)/17</t>
  </si>
  <si>
    <t>Юноши 15-19 (12.04.2005)/18</t>
  </si>
  <si>
    <t>Юноши 15-19 (04.06.2007)/15</t>
  </si>
  <si>
    <t>Юноши 15-19 (28.01.2008)/15</t>
  </si>
  <si>
    <t>Юноши 15-19 (13.10.2006)/16</t>
  </si>
  <si>
    <t>Юниорки 20-23 (13.04.2001)/22</t>
  </si>
  <si>
    <t>Девушки 15-19 (13.03.2005)/18</t>
  </si>
  <si>
    <t>Мастера 40-49 (19.06.1978)/44</t>
  </si>
  <si>
    <t>Девушки 15-19 (24.04.2007)/15</t>
  </si>
  <si>
    <t>Девушки 15-19 (14.04.2008)/15</t>
  </si>
  <si>
    <t>Юноши 15-19 (17.11.2007)/15</t>
  </si>
  <si>
    <t>67.5</t>
  </si>
  <si>
    <t>-</t>
  </si>
  <si>
    <t xml:space="preserve">
Дата рождения/Возраст</t>
  </si>
  <si>
    <t>T</t>
  </si>
  <si>
    <t>O</t>
  </si>
  <si>
    <t>M1</t>
  </si>
  <si>
    <t xml:space="preserve">                   Дата рождения/возраст</t>
  </si>
  <si>
    <t>J</t>
  </si>
  <si>
    <t xml:space="preserve">                     Дата рождения/возраст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</si>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</sst>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b/>
      <sz val="24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i/>
      <sz val="12"/>
      <name val="Arial"/>
      <family val="2"/>
      <charset val="204"/>
    </font>
    <font>
      <b/>
      <strike/>
      <sz val="10"/>
      <color rgb="FFFF0000"/>
      <name val="Arial Cyr"/>
      <charset val="204"/>
    </font>
    <font>
      <b/>
      <strike/>
      <sz val="10"/>
      <color theme="5"/>
      <name val="Arial Cyr"/>
      <charset val="204"/>
    </font>
    <font>
      <sz val="8"/>
      <name val="Arial Cyr"/>
      <charset val="204"/>
    </font>
    <font>
      <sz val="14"/>
      <name val="Arial Cyr"/>
    </font>
    <font>
      <i/>
      <sz val="12"/>
      <name val="Arial Cyr"/>
    </font>
    <font>
      <i/>
      <sz val="11"/>
      <name val="Arial Cyr"/>
    </font>
    <font>
      <b/>
      <sz val="11"/>
      <name val="Arial Cyr"/>
    </font>
    <font>
      <sz val="10"/>
      <name val="Arial Cyr"/>
    </font>
    <font>
      <b/>
      <sz val="10"/>
      <name val="Arial Cyr"/>
    </font>
    <font>
      <b/>
      <sz val="24"/>
      <name val="Arial Cyr"/>
    </font>
    <font>
      <b/>
      <strike/>
      <sz val="10"/>
      <color rgb="FFC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4BE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/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vertical="center"/>
    </xf>
    <xf numFmtId="49" fontId="0" fillId="0" borderId="9" xfId="0" applyNumberForma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165" fontId="1" fillId="0" borderId="4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9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2" fontId="0" fillId="0" borderId="24" xfId="0" applyNumberFormat="1" applyBorder="1" applyAlignment="1">
      <alignment horizontal="center"/>
    </xf>
    <xf numFmtId="164" fontId="1" fillId="0" borderId="24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49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0" fillId="0" borderId="0" xfId="0" applyNumberFormat="1" applyBorder="1"/>
    <xf numFmtId="165" fontId="0" fillId="0" borderId="0" xfId="0" applyNumberFormat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1" fillId="4" borderId="8" xfId="0" applyNumberFormat="1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4" fontId="1" fillId="4" borderId="12" xfId="0" applyNumberFormat="1" applyFont="1" applyFill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5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8" fillId="0" borderId="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164" fontId="18" fillId="0" borderId="7" xfId="0" applyNumberFormat="1" applyFont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1" fillId="4" borderId="16" xfId="0" applyNumberFormat="1" applyFont="1" applyFill="1" applyBorder="1" applyAlignment="1">
      <alignment horizontal="center" vertical="center"/>
    </xf>
    <xf numFmtId="164" fontId="1" fillId="4" borderId="24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4" fontId="18" fillId="2" borderId="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left"/>
    </xf>
    <xf numFmtId="165" fontId="0" fillId="0" borderId="24" xfId="0" applyNumberForma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left"/>
    </xf>
    <xf numFmtId="164" fontId="1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1" fillId="3" borderId="2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topLeftCell="A11" zoomScaleNormal="100" workbookViewId="0">
      <selection activeCell="J41" sqref="J41"/>
    </sheetView>
  </sheetViews>
  <sheetFormatPr baseColWidth="10" defaultColWidth="8.6640625" defaultRowHeight="13"/>
  <cols>
    <col min="1" max="1" width="8.1640625" style="5" customWidth="1"/>
    <col min="2" max="2" width="22.5" style="3" customWidth="1"/>
    <col min="3" max="3" width="28" style="3" customWidth="1"/>
    <col min="4" max="4" width="14.33203125" style="37" customWidth="1"/>
    <col min="5" max="5" width="12.5" style="43" customWidth="1"/>
    <col min="6" max="6" width="32.6640625" style="3" customWidth="1"/>
    <col min="7" max="9" width="5.83203125" style="12" customWidth="1"/>
    <col min="10" max="10" width="5" style="12" customWidth="1"/>
    <col min="11" max="11" width="11.83203125" style="50" customWidth="1"/>
    <col min="12" max="12" width="11.1640625" style="40" customWidth="1"/>
    <col min="13" max="13" width="23.1640625" style="13" customWidth="1"/>
  </cols>
  <sheetData>
    <row r="1" spans="1:13" s="1" customFormat="1" ht="29" customHeight="1">
      <c r="A1" s="216" t="s">
        <v>126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1" customFormat="1" ht="62" customHeight="1" thickBo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s="2" customFormat="1" ht="12" customHeight="1">
      <c r="A3" s="226" t="s">
        <v>0</v>
      </c>
      <c r="B3" s="230" t="s">
        <v>1</v>
      </c>
      <c r="C3" s="220" t="s">
        <v>152</v>
      </c>
      <c r="D3" s="222" t="s">
        <v>2</v>
      </c>
      <c r="E3" s="224" t="s">
        <v>21</v>
      </c>
      <c r="F3" s="230" t="s">
        <v>3</v>
      </c>
      <c r="G3" s="230" t="s">
        <v>4</v>
      </c>
      <c r="H3" s="230"/>
      <c r="I3" s="230"/>
      <c r="J3" s="230"/>
      <c r="K3" s="232" t="s">
        <v>5</v>
      </c>
      <c r="L3" s="224" t="s">
        <v>6</v>
      </c>
      <c r="M3" s="228" t="s">
        <v>111</v>
      </c>
    </row>
    <row r="4" spans="1:13" s="2" customFormat="1" ht="21" customHeight="1" thickBot="1">
      <c r="A4" s="227"/>
      <c r="B4" s="231"/>
      <c r="C4" s="221"/>
      <c r="D4" s="223"/>
      <c r="E4" s="225"/>
      <c r="F4" s="231"/>
      <c r="G4" s="14">
        <v>1</v>
      </c>
      <c r="H4" s="14">
        <v>2</v>
      </c>
      <c r="I4" s="14">
        <v>3</v>
      </c>
      <c r="J4" s="14" t="s">
        <v>23</v>
      </c>
      <c r="K4" s="233"/>
      <c r="L4" s="225"/>
      <c r="M4" s="229"/>
    </row>
    <row r="5" spans="1:13" ht="18.75" customHeight="1">
      <c r="A5" s="237" t="s">
        <v>48</v>
      </c>
      <c r="B5" s="237"/>
      <c r="C5" s="238"/>
      <c r="D5" s="237"/>
      <c r="E5" s="238"/>
      <c r="F5" s="238"/>
      <c r="G5" s="237"/>
      <c r="H5" s="237"/>
      <c r="I5" s="237"/>
      <c r="J5" s="237"/>
      <c r="K5" s="237"/>
      <c r="L5" s="238"/>
      <c r="M5" s="238"/>
    </row>
    <row r="6" spans="1:13">
      <c r="A6" s="19" t="s">
        <v>7</v>
      </c>
      <c r="B6" s="56" t="s">
        <v>49</v>
      </c>
      <c r="C6" s="28" t="s">
        <v>50</v>
      </c>
      <c r="D6" s="34">
        <v>50</v>
      </c>
      <c r="E6" s="95">
        <f>L6/K6</f>
        <v>1.284638296345487</v>
      </c>
      <c r="F6" s="28" t="s">
        <v>26</v>
      </c>
      <c r="G6" s="100">
        <v>45</v>
      </c>
      <c r="H6" s="101">
        <v>47.5</v>
      </c>
      <c r="I6" s="101">
        <v>50</v>
      </c>
      <c r="J6" s="20"/>
      <c r="K6" s="58">
        <v>50</v>
      </c>
      <c r="L6" s="62">
        <f>500/(594.31747775582-27.23842536447*D6+0.82112226871*D6*D6-0.00930733913*D6*D6*D6+0.00004731582*D6*D6*D6*D6-0.00000009054*D6*D6*D6*D6*D6)*K6</f>
        <v>64.231914817274344</v>
      </c>
      <c r="M6" s="21" t="s">
        <v>148</v>
      </c>
    </row>
    <row r="7" spans="1:13">
      <c r="A7" s="18"/>
      <c r="B7" s="22"/>
      <c r="C7" s="22"/>
      <c r="D7" s="33"/>
      <c r="E7" s="46"/>
      <c r="F7" s="22"/>
      <c r="G7" s="17"/>
      <c r="H7" s="17"/>
      <c r="I7" s="17"/>
      <c r="J7" s="17"/>
      <c r="K7" s="51"/>
      <c r="L7" s="39"/>
      <c r="M7" s="23"/>
    </row>
    <row r="8" spans="1:13" ht="16">
      <c r="A8" s="234" t="s">
        <v>130</v>
      </c>
      <c r="B8" s="234"/>
      <c r="C8" s="234"/>
      <c r="D8" s="234"/>
      <c r="E8" s="236"/>
      <c r="F8" s="236"/>
      <c r="G8" s="234"/>
      <c r="H8" s="234"/>
      <c r="I8" s="234"/>
      <c r="J8" s="234"/>
      <c r="K8" s="234"/>
      <c r="L8" s="236"/>
      <c r="M8" s="236"/>
    </row>
    <row r="9" spans="1:13">
      <c r="A9" s="16" t="s">
        <v>7</v>
      </c>
      <c r="B9" s="55" t="s">
        <v>51</v>
      </c>
      <c r="C9" s="28" t="s">
        <v>139</v>
      </c>
      <c r="D9" s="59">
        <v>67.400000000000006</v>
      </c>
      <c r="E9" s="46">
        <f>L9/K9</f>
        <v>1.0217075288650912</v>
      </c>
      <c r="F9" s="55" t="s">
        <v>26</v>
      </c>
      <c r="G9" s="119">
        <v>30</v>
      </c>
      <c r="H9" s="119">
        <v>35</v>
      </c>
      <c r="I9" s="128">
        <v>40</v>
      </c>
      <c r="J9" s="129"/>
      <c r="K9" s="125">
        <v>35</v>
      </c>
      <c r="L9" s="120">
        <f>500/(594.31747775582-27.23842536447*D9+0.82112226871*D9*D9-0.00930733913*D9*D9*D9+0.00004731582*D9*D9*D9*D9-0.00000009054*D9*D9*D9*D9*D9)*K9</f>
        <v>35.759763510278191</v>
      </c>
      <c r="M9" s="54" t="s">
        <v>147</v>
      </c>
    </row>
    <row r="10" spans="1:13">
      <c r="A10" s="47" t="s">
        <v>7</v>
      </c>
      <c r="B10" s="56" t="s">
        <v>52</v>
      </c>
      <c r="C10" s="115" t="s">
        <v>53</v>
      </c>
      <c r="D10" s="116">
        <v>65</v>
      </c>
      <c r="E10" s="99">
        <f>L10/K10</f>
        <v>1.0491029444093478</v>
      </c>
      <c r="F10" s="56" t="s">
        <v>8</v>
      </c>
      <c r="G10" s="121">
        <v>60</v>
      </c>
      <c r="H10" s="121">
        <v>65</v>
      </c>
      <c r="I10" s="101">
        <v>70</v>
      </c>
      <c r="J10" s="130"/>
      <c r="K10" s="126">
        <v>70</v>
      </c>
      <c r="L10" s="122">
        <f>500/(594.31747775582-27.23842536447*D10+0.82112226871*D10*D10-0.00930733913*D10*D10*D10+0.00004731582*D10*D10*D10*D10-0.00000009054*D10*D10*D10*D10*D10)*K10</f>
        <v>73.437206108654351</v>
      </c>
      <c r="M10" s="105" t="s">
        <v>148</v>
      </c>
    </row>
    <row r="11" spans="1:13">
      <c r="A11" s="106" t="s">
        <v>7</v>
      </c>
      <c r="B11" s="113" t="s">
        <v>54</v>
      </c>
      <c r="C11" s="117" t="s">
        <v>55</v>
      </c>
      <c r="D11" s="118">
        <v>64.400000000000006</v>
      </c>
      <c r="E11" s="109">
        <f>L11/K11</f>
        <v>1.0563612760022612</v>
      </c>
      <c r="F11" s="113" t="s">
        <v>9</v>
      </c>
      <c r="G11" s="123">
        <v>40</v>
      </c>
      <c r="H11" s="123">
        <v>45</v>
      </c>
      <c r="I11" s="131">
        <v>50</v>
      </c>
      <c r="J11" s="132"/>
      <c r="K11" s="127">
        <v>50</v>
      </c>
      <c r="L11" s="124">
        <f>500/(594.31747775582-27.23842536447*D11+0.82112226871*D11*D11-0.00930733913*D11*D11*D11+0.00004731582*D11*D11*D11*D11-0.00000009054*D11*D11*D11*D11*D11)*K11</f>
        <v>52.818063800113059</v>
      </c>
      <c r="M11" s="111" t="s">
        <v>153</v>
      </c>
    </row>
    <row r="12" spans="1:13">
      <c r="A12" s="81"/>
      <c r="B12" s="84"/>
      <c r="C12" s="84"/>
      <c r="D12" s="92"/>
      <c r="E12" s="99"/>
      <c r="F12" s="84"/>
      <c r="G12" s="85"/>
      <c r="H12" s="85"/>
      <c r="I12" s="85"/>
      <c r="J12" s="85"/>
      <c r="K12" s="86"/>
      <c r="L12" s="87"/>
      <c r="M12" s="88"/>
    </row>
    <row r="13" spans="1:13" ht="16">
      <c r="A13" s="235" t="s">
        <v>131</v>
      </c>
      <c r="B13" s="235"/>
      <c r="C13" s="235"/>
      <c r="D13" s="235"/>
      <c r="E13" s="236"/>
      <c r="F13" s="236"/>
      <c r="G13" s="235"/>
      <c r="H13" s="235"/>
      <c r="I13" s="235"/>
      <c r="J13" s="235"/>
      <c r="K13" s="235"/>
      <c r="L13" s="236"/>
      <c r="M13" s="236"/>
    </row>
    <row r="14" spans="1:13">
      <c r="A14" s="4" t="s">
        <v>7</v>
      </c>
      <c r="B14" s="24" t="s">
        <v>56</v>
      </c>
      <c r="C14" s="24" t="s">
        <v>138</v>
      </c>
      <c r="D14" s="32">
        <v>79</v>
      </c>
      <c r="E14" s="45">
        <f>L14/K14</f>
        <v>0.92151780984761245</v>
      </c>
      <c r="F14" s="24" t="s">
        <v>9</v>
      </c>
      <c r="G14" s="102">
        <v>42.5</v>
      </c>
      <c r="H14" s="102">
        <v>45</v>
      </c>
      <c r="I14" s="102">
        <v>47.5</v>
      </c>
      <c r="J14" s="11"/>
      <c r="K14" s="52">
        <v>47.5</v>
      </c>
      <c r="L14" s="38">
        <f>500/(594.31747775582-27.23842536447*D14+0.82112226871*D14*D14-0.00930733913*D14*D14*D14+0.00004731582*D14*D14*D14*D14-0.00000009054*D14*D14*D14*D14*D14)*K14</f>
        <v>43.772095967761594</v>
      </c>
      <c r="M14" s="25" t="s">
        <v>151</v>
      </c>
    </row>
    <row r="15" spans="1:13">
      <c r="B15" s="26"/>
      <c r="C15" s="26"/>
      <c r="D15" s="34"/>
      <c r="E15" s="42"/>
      <c r="F15" s="26"/>
      <c r="G15" s="50"/>
      <c r="H15" s="50"/>
      <c r="I15" s="50"/>
      <c r="M15" s="7"/>
    </row>
    <row r="16" spans="1:13" ht="16">
      <c r="A16" s="235" t="s">
        <v>12</v>
      </c>
      <c r="B16" s="235"/>
      <c r="C16" s="235"/>
      <c r="D16" s="235"/>
      <c r="E16" s="236"/>
      <c r="F16" s="236"/>
      <c r="G16" s="235"/>
      <c r="H16" s="235"/>
      <c r="I16" s="235"/>
      <c r="J16" s="235"/>
      <c r="K16" s="235"/>
      <c r="L16" s="236"/>
      <c r="M16" s="236"/>
    </row>
    <row r="17" spans="1:13">
      <c r="A17" s="4" t="s">
        <v>7</v>
      </c>
      <c r="B17" s="24" t="s">
        <v>57</v>
      </c>
      <c r="C17" s="24" t="s">
        <v>58</v>
      </c>
      <c r="D17" s="32">
        <v>89.9</v>
      </c>
      <c r="E17" s="45">
        <f>L17/K17</f>
        <v>0.864463419722443</v>
      </c>
      <c r="F17" s="24" t="s">
        <v>9</v>
      </c>
      <c r="G17" s="102">
        <v>40</v>
      </c>
      <c r="H17" s="103">
        <v>42.5</v>
      </c>
      <c r="I17" s="52"/>
      <c r="J17" s="11"/>
      <c r="K17" s="52">
        <v>40</v>
      </c>
      <c r="L17" s="38">
        <f>500/(594.31747775582-27.23842536447*D17+0.82112226871*D17*D17-0.00930733913*D17*D17*D17+0.00004731582*D17*D17*D17*D17-0.00000009054*D17*D17*D17*D17*D17)*K17</f>
        <v>34.578536788897722</v>
      </c>
      <c r="M17" s="25" t="s">
        <v>149</v>
      </c>
    </row>
    <row r="18" spans="1:13">
      <c r="B18" s="26"/>
      <c r="C18" s="26"/>
      <c r="D18" s="34"/>
      <c r="E18" s="42"/>
      <c r="F18" s="26"/>
      <c r="M18" s="7"/>
    </row>
    <row r="19" spans="1:13" ht="16">
      <c r="A19" s="236" t="s">
        <v>130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1:13" ht="12.75" customHeight="1">
      <c r="A20" s="4" t="s">
        <v>7</v>
      </c>
      <c r="B20" s="24" t="s">
        <v>59</v>
      </c>
      <c r="C20" s="24" t="s">
        <v>133</v>
      </c>
      <c r="D20" s="32">
        <v>63</v>
      </c>
      <c r="E20" s="45">
        <f>L20/K20</f>
        <v>1.0739574357142447</v>
      </c>
      <c r="F20" s="24" t="s">
        <v>60</v>
      </c>
      <c r="G20" s="102">
        <v>85</v>
      </c>
      <c r="H20" s="102">
        <v>90</v>
      </c>
      <c r="I20" s="103">
        <v>100</v>
      </c>
      <c r="J20" s="11"/>
      <c r="K20" s="52">
        <v>90</v>
      </c>
      <c r="L20" s="38">
        <f>500/(594.31747775582-27.23842536447*D20+0.82112226871*D20*D20-0.00930733913*D20*D20*D20+0.00004731582*D20*D20*D20*D20-0.00000009054*D20*D20*D20*D20*D20)*K20</f>
        <v>96.656169214282031</v>
      </c>
      <c r="M20" s="25" t="s">
        <v>147</v>
      </c>
    </row>
    <row r="21" spans="1:13" ht="12.75" customHeight="1">
      <c r="B21" s="26"/>
      <c r="C21" s="26"/>
      <c r="D21" s="34"/>
      <c r="E21" s="42"/>
      <c r="F21" s="26"/>
      <c r="M21" s="7"/>
    </row>
    <row r="22" spans="1:13" ht="16">
      <c r="A22" s="236" t="s">
        <v>11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1:13">
      <c r="A23" s="16" t="s">
        <v>7</v>
      </c>
      <c r="B23" s="55" t="s">
        <v>61</v>
      </c>
      <c r="C23" s="28" t="s">
        <v>134</v>
      </c>
      <c r="D23" s="59">
        <v>74.400000000000006</v>
      </c>
      <c r="E23" s="46">
        <f>L23/K23</f>
        <v>0.71655483701137157</v>
      </c>
      <c r="F23" s="55" t="s">
        <v>26</v>
      </c>
      <c r="G23" s="119">
        <v>80</v>
      </c>
      <c r="H23" s="119">
        <v>85</v>
      </c>
      <c r="I23" s="135">
        <v>87.5</v>
      </c>
      <c r="J23" s="129"/>
      <c r="K23" s="125">
        <v>87.5</v>
      </c>
      <c r="L23" s="120">
        <f>500/(-216.0475144+16.2606339*D23-0.002388645*D23*D23-0.00113732*D23*D23*D23+0.00000701863*D23*D23*D23*D23-0.0000000129*D23*D23*D23*D23*D23)*K23</f>
        <v>62.698548238495015</v>
      </c>
      <c r="M23" s="54" t="s">
        <v>147</v>
      </c>
    </row>
    <row r="24" spans="1:13">
      <c r="A24" s="47" t="s">
        <v>10</v>
      </c>
      <c r="B24" s="56" t="s">
        <v>62</v>
      </c>
      <c r="C24" s="115" t="s">
        <v>135</v>
      </c>
      <c r="D24" s="116">
        <v>74.95</v>
      </c>
      <c r="E24" s="99">
        <f>L24/K24</f>
        <v>0.71286740192760356</v>
      </c>
      <c r="F24" s="56" t="s">
        <v>63</v>
      </c>
      <c r="G24" s="121">
        <v>60</v>
      </c>
      <c r="H24" s="133">
        <v>75</v>
      </c>
      <c r="I24" s="101">
        <v>75</v>
      </c>
      <c r="J24" s="130"/>
      <c r="K24" s="126">
        <v>75</v>
      </c>
      <c r="L24" s="122">
        <f>500/(-216.0475144+16.2606339*D24-0.002388645*D24*D24-0.00113732*D24*D24*D24+0.00000701863*D24*D24*D24*D24-0.0000000129*D24*D24*D24*D24*D24)*K24</f>
        <v>53.465055144570265</v>
      </c>
      <c r="M24" s="105" t="s">
        <v>147</v>
      </c>
    </row>
    <row r="25" spans="1:13">
      <c r="A25" s="106" t="s">
        <v>24</v>
      </c>
      <c r="B25" s="113" t="s">
        <v>64</v>
      </c>
      <c r="C25" s="117" t="s">
        <v>136</v>
      </c>
      <c r="D25" s="118">
        <v>73.7</v>
      </c>
      <c r="E25" s="109">
        <f>L25/K25</f>
        <v>0.72137294712727018</v>
      </c>
      <c r="F25" s="113" t="s">
        <v>63</v>
      </c>
      <c r="G25" s="123">
        <v>65</v>
      </c>
      <c r="H25" s="134">
        <v>67.5</v>
      </c>
      <c r="I25" s="136">
        <v>67.5</v>
      </c>
      <c r="J25" s="132"/>
      <c r="K25" s="127">
        <v>65</v>
      </c>
      <c r="L25" s="124">
        <f>500/(-216.0475144+16.2606339*D25-0.002388645*D25*D25-0.00113732*D25*D25*D25+0.00000701863*D25*D25*D25*D25-0.0000000129*D25*D25*D25*D25*D25)*K25</f>
        <v>46.889241563272563</v>
      </c>
      <c r="M25" s="111" t="s">
        <v>147</v>
      </c>
    </row>
    <row r="26" spans="1:13" ht="18.75" customHeight="1">
      <c r="B26" s="26"/>
      <c r="C26" s="26"/>
      <c r="D26" s="34"/>
      <c r="E26" s="42"/>
      <c r="F26" s="26"/>
      <c r="M26" s="7"/>
    </row>
    <row r="27" spans="1:13" ht="16">
      <c r="A27" s="236" t="s">
        <v>131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</row>
    <row r="28" spans="1:13">
      <c r="A28" s="73" t="s">
        <v>7</v>
      </c>
      <c r="B28" s="28" t="s">
        <v>65</v>
      </c>
      <c r="C28" s="24" t="s">
        <v>137</v>
      </c>
      <c r="D28" s="44">
        <v>81.45</v>
      </c>
      <c r="E28" s="95">
        <f>L28/K28</f>
        <v>0.67508940050970301</v>
      </c>
      <c r="F28" s="24" t="s">
        <v>9</v>
      </c>
      <c r="G28" s="102">
        <v>120</v>
      </c>
      <c r="H28" s="103">
        <v>125</v>
      </c>
      <c r="I28" s="102">
        <v>125</v>
      </c>
      <c r="J28" s="29"/>
      <c r="K28" s="74">
        <v>125</v>
      </c>
      <c r="L28" s="41">
        <f>500/(-216.0475144+16.2606339*D28-0.002388645*D28*D28-0.00113732*D28*D28*D28+0.00000701863*D28*D28*D28*D28-0.0000000129*D28*D28*D28*D28*D28)*K28</f>
        <v>84.386175063712869</v>
      </c>
      <c r="M28" s="21" t="s">
        <v>147</v>
      </c>
    </row>
    <row r="29" spans="1:13">
      <c r="A29" s="18"/>
      <c r="B29" s="22"/>
      <c r="C29" s="22"/>
      <c r="D29" s="33"/>
      <c r="E29" s="46"/>
      <c r="F29" s="22"/>
      <c r="G29" s="17"/>
      <c r="H29" s="17"/>
      <c r="I29" s="17"/>
      <c r="J29" s="17"/>
      <c r="K29" s="51"/>
      <c r="L29" s="39"/>
      <c r="M29" s="23"/>
    </row>
    <row r="30" spans="1:13" ht="18.75" customHeight="1">
      <c r="A30" s="234" t="s">
        <v>12</v>
      </c>
      <c r="B30" s="234"/>
      <c r="C30" s="234"/>
      <c r="D30" s="234"/>
      <c r="E30" s="236"/>
      <c r="F30" s="236"/>
      <c r="G30" s="234"/>
      <c r="H30" s="234"/>
      <c r="I30" s="234"/>
      <c r="J30" s="234"/>
      <c r="K30" s="234"/>
      <c r="L30" s="236"/>
      <c r="M30" s="236"/>
    </row>
    <row r="31" spans="1:13" s="89" customFormat="1">
      <c r="A31" s="16" t="s">
        <v>7</v>
      </c>
      <c r="B31" s="55" t="s">
        <v>66</v>
      </c>
      <c r="C31" s="28" t="s">
        <v>132</v>
      </c>
      <c r="D31" s="33">
        <v>89.65</v>
      </c>
      <c r="E31" s="95">
        <f>L31/K31</f>
        <v>0.86546975955844241</v>
      </c>
      <c r="F31" s="112" t="s">
        <v>63</v>
      </c>
      <c r="G31" s="104">
        <v>120</v>
      </c>
      <c r="H31" s="119">
        <v>125</v>
      </c>
      <c r="I31" s="119">
        <v>130</v>
      </c>
      <c r="J31" s="29"/>
      <c r="K31" s="125">
        <v>130</v>
      </c>
      <c r="L31" s="120">
        <f>500/(594.31747775582-27.23842536447*D31+0.82112226871*D31*D31-0.00930733913*D31*D31*D31+0.00004731582*D31*D31*D31*D31-0.00000009054*D31*D31*D31*D31*D31)*K31</f>
        <v>112.51106874259752</v>
      </c>
      <c r="M31" s="54" t="s">
        <v>147</v>
      </c>
    </row>
    <row r="32" spans="1:13" s="89" customFormat="1">
      <c r="A32" s="106" t="s">
        <v>7</v>
      </c>
      <c r="B32" s="113" t="s">
        <v>37</v>
      </c>
      <c r="C32" s="117" t="s">
        <v>43</v>
      </c>
      <c r="D32" s="108">
        <v>89</v>
      </c>
      <c r="E32" s="137">
        <f>L32/K32</f>
        <v>0.86814389119639535</v>
      </c>
      <c r="F32" s="114" t="s">
        <v>8</v>
      </c>
      <c r="G32" s="110">
        <v>180</v>
      </c>
      <c r="H32" s="123">
        <v>187.5</v>
      </c>
      <c r="I32" s="123">
        <v>192.5</v>
      </c>
      <c r="J32" s="138"/>
      <c r="K32" s="127">
        <v>192.5</v>
      </c>
      <c r="L32" s="124">
        <f>500/(594.31747775582-27.23842536447*D32+0.82112226871*D32*D32-0.00930733913*D32*D32*D32+0.00004731582*D32*D32*D32*D32-0.00000009054*D32*D32*D32*D32*D32)*K32</f>
        <v>167.1176990553061</v>
      </c>
      <c r="M32" s="111" t="s">
        <v>148</v>
      </c>
    </row>
    <row r="33" spans="1:13" s="89" customFormat="1">
      <c r="A33" s="81"/>
      <c r="B33" s="84"/>
      <c r="C33" s="84"/>
      <c r="D33" s="92"/>
      <c r="E33" s="99"/>
      <c r="F33" s="84"/>
      <c r="G33" s="85"/>
      <c r="H33" s="85"/>
      <c r="I33" s="85"/>
      <c r="J33" s="85"/>
      <c r="K33" s="86"/>
      <c r="L33" s="87"/>
      <c r="M33" s="88"/>
    </row>
    <row r="34" spans="1:13" s="89" customFormat="1" ht="16">
      <c r="A34" s="234" t="s">
        <v>13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</row>
    <row r="35" spans="1:13" s="89" customFormat="1">
      <c r="A35" s="16" t="s">
        <v>7</v>
      </c>
      <c r="B35" s="55" t="s">
        <v>67</v>
      </c>
      <c r="C35" s="28" t="s">
        <v>68</v>
      </c>
      <c r="D35" s="59">
        <v>99.1</v>
      </c>
      <c r="E35" s="46">
        <f>L35/K35</f>
        <v>0.61074564082394556</v>
      </c>
      <c r="F35" s="55" t="s">
        <v>9</v>
      </c>
      <c r="G35" s="119">
        <v>140</v>
      </c>
      <c r="H35" s="119">
        <v>145</v>
      </c>
      <c r="I35" s="135">
        <v>150</v>
      </c>
      <c r="J35" s="129"/>
      <c r="K35" s="125">
        <v>150</v>
      </c>
      <c r="L35" s="120">
        <f>500/(-216.0475144+16.2606339*D35-0.002388645*D35*D35-0.00113732*D35*D35*D35+0.00000701863*D35*D35*D35*D35-0.0000000129*D35*D35*D35*D35*D35)*K35</f>
        <v>91.611846123591832</v>
      </c>
      <c r="M35" s="54" t="s">
        <v>148</v>
      </c>
    </row>
    <row r="36" spans="1:13" s="89" customFormat="1">
      <c r="A36" s="47" t="s">
        <v>10</v>
      </c>
      <c r="B36" s="56" t="s">
        <v>69</v>
      </c>
      <c r="C36" s="115" t="s">
        <v>70</v>
      </c>
      <c r="D36" s="116">
        <v>99.2</v>
      </c>
      <c r="E36" s="99">
        <f t="shared" ref="E36" si="0">L36/K36</f>
        <v>0.6104938775442087</v>
      </c>
      <c r="F36" s="56" t="s">
        <v>8</v>
      </c>
      <c r="G36" s="121">
        <v>100</v>
      </c>
      <c r="H36" s="121">
        <v>105</v>
      </c>
      <c r="I36" s="139">
        <v>112.5</v>
      </c>
      <c r="J36" s="130"/>
      <c r="K36" s="126">
        <v>105</v>
      </c>
      <c r="L36" s="122">
        <f>500/(-216.0475144+16.2606339*D36-0.002388645*D36*D36-0.00113732*D36*D36*D36+0.00000701863*D36*D36*D36*D36-0.0000000129*D36*D36*D36*D36*D36)*K36</f>
        <v>64.10185714214191</v>
      </c>
      <c r="M36" s="105" t="s">
        <v>148</v>
      </c>
    </row>
    <row r="37" spans="1:13" s="89" customFormat="1">
      <c r="A37" s="106" t="s">
        <v>7</v>
      </c>
      <c r="B37" s="113" t="s">
        <v>42</v>
      </c>
      <c r="C37" s="117" t="s">
        <v>71</v>
      </c>
      <c r="D37" s="118">
        <v>97.8</v>
      </c>
      <c r="E37" s="109">
        <f t="shared" ref="E37" si="1">L37/K37</f>
        <v>0.61411023074166615</v>
      </c>
      <c r="F37" s="113" t="s">
        <v>8</v>
      </c>
      <c r="G37" s="123">
        <v>165</v>
      </c>
      <c r="H37" s="134">
        <v>175</v>
      </c>
      <c r="I37" s="131">
        <v>175</v>
      </c>
      <c r="J37" s="132"/>
      <c r="K37" s="127">
        <v>175</v>
      </c>
      <c r="L37" s="124">
        <f>500/(-216.0475144+16.2606339*D37-0.002388645*D37*D37-0.00113732*D37*D37*D37+0.00000701863*D37*D37*D37*D37-0.0000000129*D37*D37*D37*D37*D37)*K37</f>
        <v>107.46929037979157</v>
      </c>
      <c r="M37" s="111" t="s">
        <v>153</v>
      </c>
    </row>
    <row r="38" spans="1:13">
      <c r="B38" s="26"/>
      <c r="C38" s="26"/>
      <c r="D38" s="34"/>
      <c r="E38" s="42"/>
      <c r="F38" s="26"/>
      <c r="M38" s="7"/>
    </row>
    <row r="39" spans="1:13">
      <c r="B39" s="26"/>
      <c r="C39" s="26"/>
      <c r="D39" s="34"/>
      <c r="E39" s="42"/>
      <c r="F39" s="26"/>
      <c r="M39" s="7"/>
    </row>
    <row r="40" spans="1:13" ht="16">
      <c r="B40" s="26"/>
      <c r="C40" s="8"/>
      <c r="D40" s="35"/>
      <c r="E40" s="96"/>
      <c r="F40" s="26"/>
      <c r="M40" s="7"/>
    </row>
    <row r="41" spans="1:13" ht="18">
      <c r="B41" s="6" t="s">
        <v>15</v>
      </c>
      <c r="C41" s="7"/>
      <c r="D41" s="35"/>
      <c r="E41" s="96"/>
      <c r="F41" s="26"/>
      <c r="M41" s="7"/>
    </row>
    <row r="42" spans="1:13" ht="18.75" customHeight="1">
      <c r="B42" s="8" t="s">
        <v>16</v>
      </c>
      <c r="C42" s="26"/>
      <c r="D42" s="35"/>
      <c r="E42" s="96"/>
      <c r="F42" s="26"/>
      <c r="M42" s="7"/>
    </row>
    <row r="43" spans="1:13" ht="14">
      <c r="B43" s="9"/>
      <c r="C43" s="9" t="s">
        <v>22</v>
      </c>
      <c r="D43" s="35"/>
      <c r="E43" s="96"/>
      <c r="F43" s="26"/>
      <c r="M43" s="7"/>
    </row>
    <row r="44" spans="1:13" s="89" customFormat="1" ht="14">
      <c r="A44" s="81"/>
      <c r="B44" s="10" t="s">
        <v>17</v>
      </c>
      <c r="C44" s="10" t="s">
        <v>18</v>
      </c>
      <c r="D44" s="36" t="s">
        <v>112</v>
      </c>
      <c r="E44" s="10" t="s">
        <v>21</v>
      </c>
      <c r="F44" s="97" t="s">
        <v>5</v>
      </c>
      <c r="H44" s="85"/>
      <c r="I44" s="85"/>
      <c r="J44" s="85"/>
      <c r="K44" s="86"/>
      <c r="L44" s="87"/>
      <c r="M44" s="88"/>
    </row>
    <row r="45" spans="1:13" s="89" customFormat="1">
      <c r="A45" s="81"/>
      <c r="B45" s="84" t="s">
        <v>37</v>
      </c>
      <c r="C45" s="88" t="s">
        <v>22</v>
      </c>
      <c r="D45" s="94">
        <v>90</v>
      </c>
      <c r="E45" s="87">
        <v>167.11770000000001</v>
      </c>
      <c r="F45" s="86">
        <v>192.5</v>
      </c>
      <c r="H45" s="85"/>
      <c r="I45" s="85"/>
      <c r="J45" s="85"/>
      <c r="K45" s="86"/>
      <c r="L45" s="87"/>
      <c r="M45" s="88"/>
    </row>
    <row r="46" spans="1:13" s="89" customFormat="1">
      <c r="A46" s="81"/>
      <c r="B46" s="84" t="s">
        <v>42</v>
      </c>
      <c r="C46" s="88" t="s">
        <v>22</v>
      </c>
      <c r="D46" s="94">
        <v>100</v>
      </c>
      <c r="E46" s="87">
        <v>107.4693</v>
      </c>
      <c r="F46" s="86">
        <v>175</v>
      </c>
      <c r="H46" s="85"/>
      <c r="I46" s="85"/>
      <c r="J46" s="85"/>
      <c r="K46" s="86"/>
      <c r="L46" s="87"/>
      <c r="M46" s="88"/>
    </row>
    <row r="47" spans="1:13" s="89" customFormat="1">
      <c r="A47" s="81"/>
      <c r="B47" s="84" t="s">
        <v>67</v>
      </c>
      <c r="C47" s="88" t="s">
        <v>22</v>
      </c>
      <c r="D47" s="94">
        <v>100</v>
      </c>
      <c r="E47" s="87">
        <v>91.611800000000002</v>
      </c>
      <c r="F47" s="86">
        <v>150</v>
      </c>
      <c r="H47" s="85"/>
      <c r="I47" s="85"/>
      <c r="J47" s="85"/>
      <c r="K47" s="86"/>
      <c r="L47" s="87"/>
      <c r="M47" s="88"/>
    </row>
    <row r="48" spans="1:13" s="89" customFormat="1">
      <c r="A48" s="81"/>
      <c r="B48" s="90"/>
      <c r="C48" s="90"/>
      <c r="D48" s="91"/>
      <c r="E48" s="98"/>
      <c r="F48" s="84"/>
      <c r="G48" s="85"/>
      <c r="H48" s="85"/>
      <c r="I48" s="85"/>
      <c r="J48" s="85"/>
      <c r="K48" s="86"/>
      <c r="L48" s="87"/>
      <c r="M48" s="88"/>
    </row>
    <row r="49" spans="1:13" s="93" customFormat="1" ht="18" customHeight="1">
      <c r="A49" s="81"/>
      <c r="B49" s="84"/>
      <c r="C49" s="84"/>
      <c r="D49" s="92"/>
      <c r="E49" s="99"/>
      <c r="F49" s="84"/>
      <c r="G49" s="85"/>
      <c r="H49" s="85"/>
      <c r="I49" s="85"/>
      <c r="J49" s="85"/>
      <c r="K49" s="86"/>
      <c r="L49" s="87"/>
      <c r="M49" s="88"/>
    </row>
    <row r="50" spans="1:13">
      <c r="F50" s="26"/>
      <c r="M50" s="7"/>
    </row>
    <row r="51" spans="1:13">
      <c r="F51" s="26"/>
      <c r="M51" s="7"/>
    </row>
    <row r="52" spans="1:13">
      <c r="F52" s="26"/>
      <c r="M52" s="7"/>
    </row>
    <row r="53" spans="1:13">
      <c r="B53" s="26"/>
      <c r="C53" s="26"/>
      <c r="D53" s="34"/>
      <c r="E53" s="42"/>
      <c r="F53" s="26"/>
      <c r="M53" s="7"/>
    </row>
    <row r="54" spans="1:13" ht="13" customHeight="1">
      <c r="B54" s="26"/>
      <c r="C54" s="26"/>
      <c r="D54" s="34"/>
      <c r="E54" s="42"/>
      <c r="F54" s="26"/>
      <c r="M54" s="7"/>
    </row>
    <row r="55" spans="1:13" ht="13" customHeight="1"/>
    <row r="56" spans="1:13" ht="18" customHeight="1"/>
    <row r="58" spans="1:13" ht="13.5" customHeight="1"/>
  </sheetData>
  <mergeCells count="20">
    <mergeCell ref="A34:M34"/>
    <mergeCell ref="A16:M16"/>
    <mergeCell ref="A19:M19"/>
    <mergeCell ref="A5:M5"/>
    <mergeCell ref="A27:M27"/>
    <mergeCell ref="A30:M30"/>
    <mergeCell ref="A8:M8"/>
    <mergeCell ref="A22:M22"/>
    <mergeCell ref="A13:M13"/>
    <mergeCell ref="A1:M2"/>
    <mergeCell ref="C3:C4"/>
    <mergeCell ref="D3:D4"/>
    <mergeCell ref="E3:E4"/>
    <mergeCell ref="A3:A4"/>
    <mergeCell ref="M3:M4"/>
    <mergeCell ref="B3:B4"/>
    <mergeCell ref="G3:J3"/>
    <mergeCell ref="K3:K4"/>
    <mergeCell ref="F3:F4"/>
    <mergeCell ref="L3:L4"/>
  </mergeCells>
  <phoneticPr fontId="10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"/>
  <sheetViews>
    <sheetView zoomScaleNormal="100" workbookViewId="0">
      <selection activeCell="M11" sqref="M11"/>
    </sheetView>
  </sheetViews>
  <sheetFormatPr baseColWidth="10" defaultColWidth="9.1640625" defaultRowHeight="13"/>
  <cols>
    <col min="1" max="1" width="7.33203125" style="7" bestFit="1" customWidth="1"/>
    <col min="2" max="2" width="19.1640625" style="7" customWidth="1"/>
    <col min="3" max="3" width="27.6640625" style="7" bestFit="1" customWidth="1"/>
    <col min="4" max="4" width="15.5" style="7" customWidth="1"/>
    <col min="5" max="5" width="10.5" style="96" bestFit="1" customWidth="1"/>
    <col min="6" max="6" width="33.1640625" style="12" customWidth="1"/>
    <col min="7" max="7" width="5.5" style="60" customWidth="1"/>
    <col min="8" max="9" width="5.5" style="12" customWidth="1"/>
    <col min="10" max="10" width="4.33203125" style="7" bestFit="1" customWidth="1"/>
    <col min="11" max="11" width="10.5" style="26" bestFit="1" customWidth="1"/>
    <col min="12" max="12" width="8.6640625" style="26" bestFit="1" customWidth="1"/>
    <col min="13" max="13" width="17.5" style="26" customWidth="1"/>
    <col min="14" max="16384" width="9.1640625" style="26"/>
  </cols>
  <sheetData>
    <row r="1" spans="1:13" s="5" customFormat="1" ht="30" customHeight="1">
      <c r="A1" s="216" t="s">
        <v>127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5" customFormat="1" ht="62" customHeight="1" thickBo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s="2" customFormat="1" ht="12" customHeight="1">
      <c r="A3" s="226" t="s">
        <v>0</v>
      </c>
      <c r="B3" s="230" t="s">
        <v>1</v>
      </c>
      <c r="C3" s="220" t="s">
        <v>152</v>
      </c>
      <c r="D3" s="222" t="s">
        <v>2</v>
      </c>
      <c r="E3" s="224" t="s">
        <v>21</v>
      </c>
      <c r="F3" s="230" t="s">
        <v>3</v>
      </c>
      <c r="G3" s="230" t="s">
        <v>4</v>
      </c>
      <c r="H3" s="230"/>
      <c r="I3" s="230"/>
      <c r="J3" s="230"/>
      <c r="K3" s="232" t="s">
        <v>5</v>
      </c>
      <c r="L3" s="224" t="s">
        <v>6</v>
      </c>
      <c r="M3" s="228" t="s">
        <v>111</v>
      </c>
    </row>
    <row r="4" spans="1:13" s="2" customFormat="1" ht="21" customHeight="1" thickBot="1">
      <c r="A4" s="227"/>
      <c r="B4" s="231"/>
      <c r="C4" s="221"/>
      <c r="D4" s="223"/>
      <c r="E4" s="225"/>
      <c r="F4" s="231"/>
      <c r="G4" s="14">
        <v>1</v>
      </c>
      <c r="H4" s="14">
        <v>2</v>
      </c>
      <c r="I4" s="14">
        <v>3</v>
      </c>
      <c r="J4" s="14" t="s">
        <v>23</v>
      </c>
      <c r="K4" s="233"/>
      <c r="L4" s="225"/>
      <c r="M4" s="229"/>
    </row>
    <row r="5" spans="1:13" ht="16">
      <c r="A5" s="238" t="s">
        <v>12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s="84" customFormat="1">
      <c r="A6" s="16" t="s">
        <v>7</v>
      </c>
      <c r="B6" s="55" t="s">
        <v>37</v>
      </c>
      <c r="C6" s="28" t="s">
        <v>43</v>
      </c>
      <c r="D6" s="33">
        <v>89</v>
      </c>
      <c r="E6" s="95">
        <f>L6/K6</f>
        <v>0.86814389119639546</v>
      </c>
      <c r="F6" s="22" t="s">
        <v>8</v>
      </c>
      <c r="G6" s="119">
        <v>175</v>
      </c>
      <c r="H6" s="119">
        <v>185</v>
      </c>
      <c r="I6" s="128">
        <v>190</v>
      </c>
      <c r="J6" s="129"/>
      <c r="K6" s="125">
        <v>185</v>
      </c>
      <c r="L6" s="120">
        <f>500/(594.31747775582-27.23842536447*D6+0.82112226871*D6*D6-0.00930733913*D6*D6*D6+0.00004731582*D6*D6*D6*D6-0.00000009054*D6*D6*D6*D6*D6)*K6</f>
        <v>160.60661987133315</v>
      </c>
      <c r="M6" s="54" t="s">
        <v>148</v>
      </c>
    </row>
    <row r="7" spans="1:13" s="84" customFormat="1">
      <c r="A7" s="106" t="s">
        <v>7</v>
      </c>
      <c r="B7" s="113" t="s">
        <v>46</v>
      </c>
      <c r="C7" s="117" t="s">
        <v>140</v>
      </c>
      <c r="D7" s="108">
        <v>89.95</v>
      </c>
      <c r="E7" s="137">
        <f>L7/K7</f>
        <v>0.86426360991341222</v>
      </c>
      <c r="F7" s="107" t="s">
        <v>9</v>
      </c>
      <c r="G7" s="123">
        <v>80</v>
      </c>
      <c r="H7" s="123">
        <v>85</v>
      </c>
      <c r="I7" s="131">
        <v>90</v>
      </c>
      <c r="J7" s="132"/>
      <c r="K7" s="127">
        <v>90</v>
      </c>
      <c r="L7" s="124">
        <f>500/(594.31747775582-27.23842536447*D7+0.82112226871*D7*D7-0.00930733913*D7*D7*D7+0.00004731582*D7*D7*D7*D7-0.00000009054*D7*D7*D7*D7*D7)*K7</f>
        <v>77.783724892207104</v>
      </c>
      <c r="M7" s="111" t="s">
        <v>149</v>
      </c>
    </row>
    <row r="8" spans="1:13" s="84" customFormat="1">
      <c r="A8" s="88"/>
      <c r="B8" s="88"/>
      <c r="C8" s="88"/>
      <c r="D8" s="88"/>
      <c r="E8" s="141"/>
      <c r="F8" s="85"/>
      <c r="G8" s="94"/>
      <c r="H8" s="85"/>
      <c r="I8" s="85"/>
      <c r="J8" s="88"/>
    </row>
    <row r="9" spans="1:13" ht="16">
      <c r="A9" s="235" t="s">
        <v>47</v>
      </c>
      <c r="B9" s="235"/>
      <c r="C9" s="234"/>
      <c r="D9" s="235"/>
      <c r="E9" s="234"/>
      <c r="F9" s="234"/>
      <c r="G9" s="235"/>
      <c r="H9" s="235"/>
      <c r="I9" s="235"/>
      <c r="J9" s="235"/>
      <c r="K9" s="235"/>
      <c r="L9" s="234"/>
      <c r="M9" s="234"/>
    </row>
    <row r="10" spans="1:13">
      <c r="A10" s="4" t="s">
        <v>7</v>
      </c>
      <c r="B10" s="67" t="s">
        <v>44</v>
      </c>
      <c r="C10" s="24" t="s">
        <v>45</v>
      </c>
      <c r="D10" s="70">
        <v>122.9</v>
      </c>
      <c r="E10" s="45">
        <f>L10/K10</f>
        <v>0.79627876799581887</v>
      </c>
      <c r="F10" s="24" t="s">
        <v>8</v>
      </c>
      <c r="G10" s="103">
        <v>145</v>
      </c>
      <c r="H10" s="102">
        <v>150</v>
      </c>
      <c r="I10" s="102">
        <v>155</v>
      </c>
      <c r="J10" s="11"/>
      <c r="K10" s="64">
        <v>155</v>
      </c>
      <c r="L10" s="65">
        <f>500/(594.31747775582-27.23842536447*D10+0.82112226871*D10*D10-0.00930733913*D10*D10*D10+0.00004731582*D10*D10*D10*D10-0.00000009054*D10*D10*D10*D10*D10)*K10</f>
        <v>123.42320903935193</v>
      </c>
      <c r="M10" s="25" t="s">
        <v>148</v>
      </c>
    </row>
  </sheetData>
  <mergeCells count="13">
    <mergeCell ref="A9:M9"/>
    <mergeCell ref="A1:M2"/>
    <mergeCell ref="A5:M5"/>
    <mergeCell ref="F3:F4"/>
    <mergeCell ref="G3:J3"/>
    <mergeCell ref="K3:K4"/>
    <mergeCell ref="L3:L4"/>
    <mergeCell ref="M3:M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1"/>
  <sheetViews>
    <sheetView topLeftCell="A10" zoomScaleNormal="100" workbookViewId="0">
      <selection activeCell="M42" sqref="M42"/>
    </sheetView>
  </sheetViews>
  <sheetFormatPr baseColWidth="10" defaultColWidth="8.83203125" defaultRowHeight="13"/>
  <cols>
    <col min="1" max="1" width="7.5" customWidth="1"/>
    <col min="2" max="2" width="23.1640625" customWidth="1"/>
    <col min="3" max="3" width="27.6640625" customWidth="1"/>
    <col min="4" max="4" width="16.5" style="37" customWidth="1"/>
    <col min="5" max="5" width="13.33203125" style="43" customWidth="1"/>
    <col min="6" max="6" width="32" customWidth="1"/>
    <col min="7" max="9" width="5.5" customWidth="1"/>
    <col min="10" max="10" width="4.33203125" bestFit="1" customWidth="1"/>
    <col min="11" max="11" width="10.5" style="31" customWidth="1"/>
    <col min="12" max="12" width="10.5" style="43" bestFit="1" customWidth="1"/>
    <col min="13" max="13" width="23.33203125" customWidth="1"/>
  </cols>
  <sheetData>
    <row r="1" spans="1:21" ht="29" customHeight="1">
      <c r="A1" s="216" t="s">
        <v>128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7"/>
      <c r="O1" s="27"/>
      <c r="P1" s="27"/>
      <c r="Q1" s="27"/>
      <c r="R1" s="27"/>
      <c r="S1" s="27"/>
      <c r="T1" s="27"/>
      <c r="U1" s="27"/>
    </row>
    <row r="2" spans="1:21" ht="62" customHeight="1" thickBo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27"/>
      <c r="O2" s="27"/>
      <c r="P2" s="27"/>
      <c r="Q2" s="27"/>
      <c r="R2" s="27"/>
      <c r="S2" s="27"/>
      <c r="T2" s="27"/>
      <c r="U2" s="27"/>
    </row>
    <row r="3" spans="1:21" ht="15" customHeight="1">
      <c r="A3" s="226" t="s">
        <v>0</v>
      </c>
      <c r="B3" s="230" t="s">
        <v>1</v>
      </c>
      <c r="C3" s="220" t="s">
        <v>150</v>
      </c>
      <c r="D3" s="222" t="s">
        <v>19</v>
      </c>
      <c r="E3" s="224" t="s">
        <v>21</v>
      </c>
      <c r="F3" s="230" t="s">
        <v>3</v>
      </c>
      <c r="G3" s="230" t="s">
        <v>20</v>
      </c>
      <c r="H3" s="230"/>
      <c r="I3" s="230"/>
      <c r="J3" s="230"/>
      <c r="K3" s="232" t="s">
        <v>5</v>
      </c>
      <c r="L3" s="224" t="s">
        <v>6</v>
      </c>
      <c r="M3" s="228" t="s">
        <v>111</v>
      </c>
      <c r="N3" s="2"/>
      <c r="O3" s="2"/>
      <c r="P3" s="2"/>
      <c r="Q3" s="2"/>
      <c r="R3" s="2"/>
      <c r="S3" s="2"/>
      <c r="T3" s="2"/>
      <c r="U3" s="2"/>
    </row>
    <row r="4" spans="1:21" ht="15" thickBot="1">
      <c r="A4" s="227"/>
      <c r="B4" s="231"/>
      <c r="C4" s="221"/>
      <c r="D4" s="223"/>
      <c r="E4" s="225"/>
      <c r="F4" s="231"/>
      <c r="G4" s="14">
        <v>1</v>
      </c>
      <c r="H4" s="14">
        <v>2</v>
      </c>
      <c r="I4" s="14">
        <v>3</v>
      </c>
      <c r="J4" s="14" t="s">
        <v>23</v>
      </c>
      <c r="K4" s="233"/>
      <c r="L4" s="225"/>
      <c r="M4" s="229"/>
      <c r="N4" s="2"/>
      <c r="O4" s="2"/>
      <c r="P4" s="2"/>
      <c r="Q4" s="2"/>
      <c r="R4" s="2"/>
      <c r="S4" s="2"/>
      <c r="T4" s="2"/>
      <c r="U4" s="2"/>
    </row>
    <row r="5" spans="1:21" ht="16">
      <c r="A5" s="236" t="s">
        <v>72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21">
      <c r="A6" s="4" t="s">
        <v>7</v>
      </c>
      <c r="B6" s="24" t="s">
        <v>73</v>
      </c>
      <c r="C6" s="24" t="s">
        <v>141</v>
      </c>
      <c r="D6" s="32">
        <v>43.5</v>
      </c>
      <c r="E6" s="45">
        <f>L6/K6</f>
        <v>1.4187695580573989</v>
      </c>
      <c r="F6" s="24" t="s">
        <v>8</v>
      </c>
      <c r="G6" s="102">
        <v>60</v>
      </c>
      <c r="H6" s="102">
        <v>65</v>
      </c>
      <c r="I6" s="102">
        <v>70</v>
      </c>
      <c r="J6" s="11"/>
      <c r="K6" s="52">
        <v>70</v>
      </c>
      <c r="L6" s="38">
        <f>500/(594.31747775582-27.23842536447*D6+0.82112226871*D6*D6-0.00930733913*D6*D6*D6+0.00004731582*D6*D6*D6*D6-0.00000009054*D6*D6*D6*D6*D6)*K6</f>
        <v>99.313869064017922</v>
      </c>
      <c r="M6" s="25" t="s">
        <v>147</v>
      </c>
    </row>
    <row r="7" spans="1:21">
      <c r="A7" s="5"/>
      <c r="B7" s="26"/>
      <c r="C7" s="26"/>
      <c r="D7" s="34"/>
      <c r="E7" s="42"/>
      <c r="F7" s="26"/>
      <c r="G7" s="50"/>
      <c r="H7" s="50"/>
      <c r="I7" s="50"/>
      <c r="J7" s="12"/>
      <c r="K7" s="50"/>
      <c r="L7" s="40"/>
      <c r="M7" s="7"/>
    </row>
    <row r="8" spans="1:21" ht="16">
      <c r="A8" s="236" t="s">
        <v>25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21" s="89" customFormat="1">
      <c r="A9" s="16" t="s">
        <v>7</v>
      </c>
      <c r="B9" s="55" t="s">
        <v>74</v>
      </c>
      <c r="C9" s="28" t="s">
        <v>142</v>
      </c>
      <c r="D9" s="33">
        <v>59.1</v>
      </c>
      <c r="E9" s="95">
        <f>L9/K9</f>
        <v>1.1280503066758596</v>
      </c>
      <c r="F9" s="112" t="s">
        <v>8</v>
      </c>
      <c r="G9" s="104">
        <v>75</v>
      </c>
      <c r="H9" s="119">
        <v>80</v>
      </c>
      <c r="I9" s="119">
        <v>85</v>
      </c>
      <c r="J9" s="29"/>
      <c r="K9" s="125">
        <v>85</v>
      </c>
      <c r="L9" s="120">
        <f>500/(594.31747775582-27.23842536447*D9+0.82112226871*D9*D9-0.00930733913*D9*D9*D9+0.00004731582*D9*D9*D9*D9-0.00000009054*D9*D9*D9*D9*D9)*K9</f>
        <v>95.88427606744807</v>
      </c>
      <c r="M9" s="54" t="s">
        <v>147</v>
      </c>
    </row>
    <row r="10" spans="1:21" s="89" customFormat="1">
      <c r="A10" s="106" t="s">
        <v>7</v>
      </c>
      <c r="B10" s="113" t="s">
        <v>75</v>
      </c>
      <c r="C10" s="117" t="s">
        <v>76</v>
      </c>
      <c r="D10" s="108">
        <v>59.7</v>
      </c>
      <c r="E10" s="137">
        <f>L10/K10</f>
        <v>1.1192285722994155</v>
      </c>
      <c r="F10" s="114" t="s">
        <v>8</v>
      </c>
      <c r="G10" s="110">
        <v>90</v>
      </c>
      <c r="H10" s="123">
        <v>97.5</v>
      </c>
      <c r="I10" s="123">
        <v>102.5</v>
      </c>
      <c r="J10" s="138"/>
      <c r="K10" s="127">
        <v>102.5</v>
      </c>
      <c r="L10" s="124">
        <f>500/(594.31747775582-27.23842536447*D10+0.82112226871*D10*D10-0.00930733913*D10*D10*D10+0.00004731582*D10*D10*D10*D10-0.00000009054*D10*D10*D10*D10*D10)*K10</f>
        <v>114.72092866069009</v>
      </c>
      <c r="M10" s="111" t="s">
        <v>148</v>
      </c>
    </row>
    <row r="11" spans="1:21" s="89" customFormat="1">
      <c r="A11" s="81"/>
      <c r="B11" s="84"/>
      <c r="C11" s="84"/>
      <c r="D11" s="92"/>
      <c r="E11" s="99"/>
      <c r="F11" s="84"/>
      <c r="G11" s="86"/>
      <c r="H11" s="86"/>
      <c r="I11" s="86"/>
      <c r="J11" s="85"/>
      <c r="K11" s="86"/>
      <c r="L11" s="87"/>
      <c r="M11" s="88"/>
    </row>
    <row r="12" spans="1:21" s="89" customFormat="1" ht="16">
      <c r="A12" s="234" t="s">
        <v>27</v>
      </c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</row>
    <row r="13" spans="1:21" s="89" customFormat="1">
      <c r="A13" s="16" t="s">
        <v>7</v>
      </c>
      <c r="B13" s="55" t="s">
        <v>77</v>
      </c>
      <c r="C13" s="28" t="s">
        <v>78</v>
      </c>
      <c r="D13" s="33">
        <v>67.400000000000006</v>
      </c>
      <c r="E13" s="95">
        <f>L13/K13</f>
        <v>0.7719151191425031</v>
      </c>
      <c r="F13" s="22" t="s">
        <v>26</v>
      </c>
      <c r="G13" s="119">
        <v>125</v>
      </c>
      <c r="H13" s="119">
        <v>132.5</v>
      </c>
      <c r="I13" s="135">
        <v>140</v>
      </c>
      <c r="J13" s="129"/>
      <c r="K13" s="125">
        <v>140</v>
      </c>
      <c r="L13" s="120">
        <f>500/(-216.0475144+16.2606339*D13-0.002388645*D13*D13-0.00113732*D13*D13*D13+0.00000701863*D13*D13*D13*D13-0.0000000129*D13*D13*D13*D13*D13)*K13</f>
        <v>108.06811667995044</v>
      </c>
      <c r="M13" s="54" t="s">
        <v>148</v>
      </c>
    </row>
    <row r="14" spans="1:21" s="89" customFormat="1">
      <c r="A14" s="47" t="s">
        <v>10</v>
      </c>
      <c r="B14" s="56" t="s">
        <v>52</v>
      </c>
      <c r="C14" s="115" t="s">
        <v>53</v>
      </c>
      <c r="D14" s="92">
        <v>67.3</v>
      </c>
      <c r="E14" s="148">
        <f>L14/K14</f>
        <v>0.7728352384153967</v>
      </c>
      <c r="F14" s="84" t="s">
        <v>8</v>
      </c>
      <c r="G14" s="121">
        <v>110</v>
      </c>
      <c r="H14" s="121">
        <v>125</v>
      </c>
      <c r="I14" s="101">
        <v>135</v>
      </c>
      <c r="J14" s="130"/>
      <c r="K14" s="126">
        <v>135</v>
      </c>
      <c r="L14" s="122">
        <f>500/(-216.0475144+16.2606339*D14-0.002388645*D14*D14-0.00113732*D14*D14*D14+0.00000701863*D14*D14*D14*D14-0.0000000129*D14*D14*D14*D14*D14)*K14</f>
        <v>104.33275718607855</v>
      </c>
      <c r="M14" s="105" t="s">
        <v>148</v>
      </c>
    </row>
    <row r="15" spans="1:21" s="89" customFormat="1">
      <c r="A15" s="106" t="s">
        <v>24</v>
      </c>
      <c r="B15" s="113" t="s">
        <v>79</v>
      </c>
      <c r="C15" s="117" t="s">
        <v>80</v>
      </c>
      <c r="D15" s="108">
        <v>66.400000000000006</v>
      </c>
      <c r="E15" s="137">
        <f>L15/K15</f>
        <v>0.7813047887701241</v>
      </c>
      <c r="F15" s="107" t="s">
        <v>8</v>
      </c>
      <c r="G15" s="123">
        <v>110</v>
      </c>
      <c r="H15" s="123">
        <v>120</v>
      </c>
      <c r="I15" s="131">
        <v>125</v>
      </c>
      <c r="J15" s="132"/>
      <c r="K15" s="127">
        <v>125</v>
      </c>
      <c r="L15" s="124">
        <f>500/(-216.0475144+16.2606339*D15-0.002388645*D15*D15-0.00113732*D15*D15*D15+0.00000701863*D15*D15*D15*D15-0.0000000129*D15*D15*D15*D15*D15)*K15</f>
        <v>97.663098596265513</v>
      </c>
      <c r="M15" s="111" t="s">
        <v>148</v>
      </c>
    </row>
    <row r="16" spans="1:21">
      <c r="A16" s="5"/>
      <c r="B16" s="26"/>
      <c r="C16" s="26"/>
      <c r="D16" s="34"/>
      <c r="E16" s="42"/>
      <c r="F16" s="26"/>
      <c r="G16" s="50"/>
      <c r="H16" s="50"/>
      <c r="I16" s="50"/>
      <c r="J16" s="12"/>
      <c r="K16" s="50"/>
      <c r="L16" s="40"/>
      <c r="M16" s="7"/>
    </row>
    <row r="17" spans="1:13" ht="16">
      <c r="A17" s="236" t="s">
        <v>11</v>
      </c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</row>
    <row r="18" spans="1:13">
      <c r="A18" s="16" t="s">
        <v>7</v>
      </c>
      <c r="B18" s="28" t="s">
        <v>81</v>
      </c>
      <c r="C18" s="53" t="s">
        <v>82</v>
      </c>
      <c r="D18" s="44">
        <v>73.5</v>
      </c>
      <c r="E18" s="46">
        <f>L18/K18</f>
        <v>0.72277588621134892</v>
      </c>
      <c r="F18" s="22" t="s">
        <v>8</v>
      </c>
      <c r="G18" s="135">
        <v>112.5</v>
      </c>
      <c r="H18" s="104">
        <v>125</v>
      </c>
      <c r="I18" s="135">
        <v>135</v>
      </c>
      <c r="J18" s="17"/>
      <c r="K18" s="57">
        <v>135</v>
      </c>
      <c r="L18" s="41">
        <f>500/(-216.0475144+16.2606339*D18-0.002388645*D18*D18-0.00113732*D18*D18*D18+0.00000701863*D18*D18*D18*D18-0.0000000129*D18*D18*D18*D18*D18)*K18</f>
        <v>97.57474463853211</v>
      </c>
      <c r="M18" s="54" t="s">
        <v>148</v>
      </c>
    </row>
    <row r="19" spans="1:13">
      <c r="A19" s="18"/>
      <c r="B19" s="22"/>
      <c r="C19" s="22"/>
      <c r="D19" s="33"/>
      <c r="E19" s="46"/>
      <c r="F19" s="22"/>
      <c r="G19" s="51"/>
      <c r="H19" s="51"/>
      <c r="I19" s="51"/>
      <c r="J19" s="17"/>
      <c r="K19" s="51"/>
      <c r="L19" s="39"/>
      <c r="M19" s="23"/>
    </row>
    <row r="20" spans="1:13" ht="16">
      <c r="A20" s="236" t="s">
        <v>41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</row>
    <row r="21" spans="1:13">
      <c r="A21" s="16" t="s">
        <v>7</v>
      </c>
      <c r="B21" s="28" t="s">
        <v>83</v>
      </c>
      <c r="C21" s="53" t="s">
        <v>84</v>
      </c>
      <c r="D21" s="44">
        <v>81.3</v>
      </c>
      <c r="E21" s="46">
        <f>L21/K21</f>
        <v>0.67585292192634316</v>
      </c>
      <c r="F21" s="22" t="s">
        <v>8</v>
      </c>
      <c r="G21" s="135">
        <v>100</v>
      </c>
      <c r="H21" s="104">
        <v>105</v>
      </c>
      <c r="I21" s="146">
        <v>110</v>
      </c>
      <c r="J21" s="17"/>
      <c r="K21" s="57">
        <v>105</v>
      </c>
      <c r="L21" s="41">
        <f>500/(-216.0475144+16.2606339*D21-0.002388645*D21*D21-0.00113732*D21*D21*D21+0.00000701863*D21*D21*D21*D21-0.0000000129*D21*D21*D21*D21*D21)*K21</f>
        <v>70.964556802266031</v>
      </c>
      <c r="M21" s="54" t="s">
        <v>148</v>
      </c>
    </row>
    <row r="22" spans="1:13">
      <c r="A22" s="18"/>
      <c r="B22" s="22"/>
      <c r="C22" s="22"/>
      <c r="D22" s="33"/>
      <c r="E22" s="46"/>
      <c r="F22" s="22"/>
      <c r="G22" s="51"/>
      <c r="H22" s="51"/>
      <c r="I22" s="51"/>
      <c r="J22" s="17"/>
      <c r="K22" s="51"/>
      <c r="L22" s="39"/>
      <c r="M22" s="23"/>
    </row>
    <row r="23" spans="1:13" ht="16">
      <c r="A23" s="239" t="s">
        <v>25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</row>
    <row r="24" spans="1:13">
      <c r="A24" s="66" t="s">
        <v>7</v>
      </c>
      <c r="B24" s="67" t="s">
        <v>85</v>
      </c>
      <c r="C24" s="24" t="s">
        <v>143</v>
      </c>
      <c r="D24" s="63">
        <v>59.6</v>
      </c>
      <c r="E24" s="45">
        <f>L24/K24</f>
        <v>1.1206860305943509</v>
      </c>
      <c r="F24" s="24" t="s">
        <v>8</v>
      </c>
      <c r="G24" s="144">
        <v>140</v>
      </c>
      <c r="H24" s="145">
        <v>150</v>
      </c>
      <c r="I24" s="102">
        <v>155</v>
      </c>
      <c r="J24" s="68"/>
      <c r="K24" s="69">
        <v>155</v>
      </c>
      <c r="L24" s="38">
        <f>500/(594.31747775582-27.23842536447*D24+0.82112226871*D24*D24-0.00930733913*D24*D24*D24+0.00004731582*D24*D24*D24*D24-0.00000009054*D24*D24*D24*D24*D24)*K24</f>
        <v>173.7063347421244</v>
      </c>
      <c r="M24" s="61" t="s">
        <v>147</v>
      </c>
    </row>
    <row r="25" spans="1:13">
      <c r="A25" s="5"/>
      <c r="B25" s="26"/>
      <c r="C25" s="26"/>
      <c r="D25" s="34"/>
      <c r="E25" s="42"/>
      <c r="F25" s="26"/>
      <c r="G25" s="50"/>
      <c r="H25" s="50"/>
      <c r="I25" s="50"/>
      <c r="J25" s="12"/>
      <c r="K25" s="50"/>
      <c r="L25" s="40"/>
      <c r="M25" s="7"/>
    </row>
    <row r="26" spans="1:13" ht="16">
      <c r="A26" s="239" t="s">
        <v>27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</row>
    <row r="27" spans="1:13">
      <c r="A27" s="66" t="s">
        <v>7</v>
      </c>
      <c r="B27" s="67" t="s">
        <v>59</v>
      </c>
      <c r="C27" s="24" t="s">
        <v>133</v>
      </c>
      <c r="D27" s="63">
        <v>63</v>
      </c>
      <c r="E27" s="45">
        <f>L27/K27</f>
        <v>1.0739574357142447</v>
      </c>
      <c r="F27" s="24" t="s">
        <v>60</v>
      </c>
      <c r="G27" s="144">
        <v>140</v>
      </c>
      <c r="H27" s="145">
        <v>160</v>
      </c>
      <c r="I27" s="102">
        <v>170</v>
      </c>
      <c r="J27" s="68"/>
      <c r="K27" s="69">
        <v>170</v>
      </c>
      <c r="L27" s="38">
        <f>500/(594.31747775582-27.23842536447*D27+0.82112226871*D27*D27-0.00930733913*D27*D27*D27+0.00004731582*D27*D27*D27*D27-0.00000009054*D27*D27*D27*D27*D27)*K27</f>
        <v>182.5727640714216</v>
      </c>
      <c r="M27" s="61" t="s">
        <v>147</v>
      </c>
    </row>
    <row r="28" spans="1:13">
      <c r="A28" s="47"/>
      <c r="B28" s="26"/>
      <c r="C28" s="26"/>
      <c r="D28" s="34"/>
      <c r="E28" s="42"/>
      <c r="F28" s="26"/>
      <c r="G28" s="12"/>
      <c r="H28" s="12"/>
      <c r="I28" s="12"/>
      <c r="J28" s="12"/>
      <c r="K28" s="50"/>
      <c r="L28" s="40"/>
      <c r="M28" s="7"/>
    </row>
    <row r="29" spans="1:13" ht="16">
      <c r="A29" s="235" t="s">
        <v>11</v>
      </c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</row>
    <row r="30" spans="1:13">
      <c r="A30" s="4" t="s">
        <v>7</v>
      </c>
      <c r="B30" s="24" t="s">
        <v>86</v>
      </c>
      <c r="C30" s="53" t="s">
        <v>87</v>
      </c>
      <c r="D30" s="32">
        <v>74.150000000000006</v>
      </c>
      <c r="E30" s="45">
        <f>L30/K30</f>
        <v>0.95751046588496247</v>
      </c>
      <c r="F30" s="24" t="s">
        <v>9</v>
      </c>
      <c r="G30" s="102">
        <v>170</v>
      </c>
      <c r="H30" s="102">
        <v>190</v>
      </c>
      <c r="I30" s="102">
        <v>195</v>
      </c>
      <c r="J30" s="11"/>
      <c r="K30" s="52">
        <v>195</v>
      </c>
      <c r="L30" s="38">
        <f>500/(594.31747775582-27.23842536447*D30+0.82112226871*D30*D30-0.00930733913*D30*D30*D30+0.00004731582*D30*D30*D30*D30-0.00000009054*D30*D30*D30*D30*D30)*K30</f>
        <v>186.71454084756769</v>
      </c>
      <c r="M30" s="25" t="s">
        <v>148</v>
      </c>
    </row>
    <row r="31" spans="1:13">
      <c r="A31" s="5"/>
      <c r="B31" s="26"/>
      <c r="C31" s="26"/>
      <c r="D31" s="34"/>
      <c r="E31" s="42"/>
      <c r="F31" s="26"/>
      <c r="G31" s="50"/>
      <c r="H31" s="50"/>
      <c r="I31" s="50"/>
      <c r="J31" s="12"/>
      <c r="K31" s="50"/>
      <c r="L31" s="40"/>
      <c r="M31" s="7"/>
    </row>
    <row r="32" spans="1:13" ht="16">
      <c r="A32" s="239" t="s">
        <v>12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</row>
    <row r="33" spans="1:21" s="89" customFormat="1">
      <c r="A33" s="16" t="s">
        <v>7</v>
      </c>
      <c r="B33" s="55" t="s">
        <v>88</v>
      </c>
      <c r="C33" s="28" t="s">
        <v>132</v>
      </c>
      <c r="D33" s="59">
        <v>89.65</v>
      </c>
      <c r="E33" s="46">
        <f>L33/K33</f>
        <v>0.86546975955844241</v>
      </c>
      <c r="F33" s="55" t="s">
        <v>63</v>
      </c>
      <c r="G33" s="119">
        <v>180</v>
      </c>
      <c r="H33" s="119">
        <v>195</v>
      </c>
      <c r="I33" s="135">
        <v>202.5</v>
      </c>
      <c r="J33" s="129"/>
      <c r="K33" s="125">
        <v>202.5</v>
      </c>
      <c r="L33" s="120">
        <f>500/(594.31747775582-27.23842536447*D33+0.82112226871*D33*D33-0.00930733913*D33*D33*D33+0.00004731582*D33*D33*D33*D33-0.00000009054*D33*D33*D33*D33*D33)*K33</f>
        <v>175.25762631058458</v>
      </c>
      <c r="M33" s="54" t="s">
        <v>147</v>
      </c>
    </row>
    <row r="34" spans="1:21" s="89" customFormat="1">
      <c r="A34" s="106" t="s">
        <v>7</v>
      </c>
      <c r="B34" s="113" t="s">
        <v>89</v>
      </c>
      <c r="C34" s="117" t="s">
        <v>90</v>
      </c>
      <c r="D34" s="118">
        <v>87.1</v>
      </c>
      <c r="E34" s="109">
        <f>L34/K34</f>
        <v>0.87645738397471007</v>
      </c>
      <c r="F34" s="113" t="s">
        <v>63</v>
      </c>
      <c r="G34" s="123">
        <v>180</v>
      </c>
      <c r="H34" s="149">
        <v>190</v>
      </c>
      <c r="I34" s="131">
        <v>190</v>
      </c>
      <c r="J34" s="132"/>
      <c r="K34" s="127">
        <v>190</v>
      </c>
      <c r="L34" s="124">
        <f>500/(594.31747775582-27.23842536447*D34+0.82112226871*D34*D34-0.00930733913*D34*D34*D34+0.00004731582*D34*D34*D34*D34-0.00000009054*D34*D34*D34*D34*D34)*K34</f>
        <v>166.52690295519491</v>
      </c>
      <c r="M34" s="111" t="s">
        <v>148</v>
      </c>
    </row>
    <row r="35" spans="1:21" s="89" customFormat="1">
      <c r="A35" s="81"/>
      <c r="B35" s="84"/>
      <c r="C35" s="84"/>
      <c r="D35" s="92"/>
      <c r="E35" s="99"/>
      <c r="F35" s="84"/>
      <c r="G35" s="85"/>
      <c r="H35" s="85"/>
      <c r="I35" s="85"/>
      <c r="J35" s="85"/>
      <c r="K35" s="86"/>
      <c r="L35" s="87"/>
      <c r="M35" s="88"/>
    </row>
    <row r="36" spans="1:21" s="89" customFormat="1" ht="16">
      <c r="A36" s="234" t="s">
        <v>13</v>
      </c>
      <c r="B36" s="234"/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</row>
    <row r="37" spans="1:21" s="89" customFormat="1">
      <c r="A37" s="16" t="s">
        <v>7</v>
      </c>
      <c r="B37" s="55" t="s">
        <v>40</v>
      </c>
      <c r="C37" s="28" t="s">
        <v>91</v>
      </c>
      <c r="D37" s="33">
        <v>91.35</v>
      </c>
      <c r="E37" s="95">
        <f>L37/K37</f>
        <v>0.63360142177978551</v>
      </c>
      <c r="F37" s="112" t="s">
        <v>26</v>
      </c>
      <c r="G37" s="104">
        <v>250</v>
      </c>
      <c r="H37" s="119">
        <v>260</v>
      </c>
      <c r="I37" s="119">
        <v>270</v>
      </c>
      <c r="J37" s="29"/>
      <c r="K37" s="125">
        <v>270</v>
      </c>
      <c r="L37" s="120">
        <f>500/(-216.0475144+16.2606339*D37-0.002388645*D37*D37-0.00113732*D37*D37*D37+0.00000701863*D37*D37*D37*D37-0.0000000129*D37*D37*D37*D37*D37)*K37</f>
        <v>171.07238388054208</v>
      </c>
      <c r="M37" s="54" t="s">
        <v>151</v>
      </c>
    </row>
    <row r="38" spans="1:21" s="89" customFormat="1">
      <c r="A38" s="106" t="s">
        <v>7</v>
      </c>
      <c r="B38" s="113" t="s">
        <v>69</v>
      </c>
      <c r="C38" s="117" t="s">
        <v>70</v>
      </c>
      <c r="D38" s="108">
        <v>94.2</v>
      </c>
      <c r="E38" s="137">
        <f>L38/K38</f>
        <v>0.6243769838774843</v>
      </c>
      <c r="F38" s="114" t="s">
        <v>8</v>
      </c>
      <c r="G38" s="110">
        <v>120</v>
      </c>
      <c r="H38" s="123">
        <v>140</v>
      </c>
      <c r="I38" s="123">
        <v>155</v>
      </c>
      <c r="J38" s="138"/>
      <c r="K38" s="127">
        <v>155</v>
      </c>
      <c r="L38" s="124">
        <f>500/(-216.0475144+16.2606339*D38-0.002388645*D38*D38-0.00113732*D38*D38*D38+0.00000701863*D38*D38*D38*D38-0.0000000129*D38*D38*D38*D38*D38)*K38</f>
        <v>96.778432501010073</v>
      </c>
      <c r="M38" s="111" t="s">
        <v>148</v>
      </c>
    </row>
    <row r="39" spans="1:21">
      <c r="A39" s="47"/>
      <c r="B39" s="84"/>
      <c r="C39" s="84"/>
      <c r="D39" s="92"/>
      <c r="E39" s="99"/>
      <c r="F39" s="84"/>
      <c r="G39" s="85"/>
      <c r="H39" s="147"/>
      <c r="I39" s="147"/>
      <c r="J39" s="85"/>
      <c r="K39" s="86"/>
      <c r="L39" s="87"/>
      <c r="M39" s="88"/>
    </row>
    <row r="40" spans="1:21" ht="16">
      <c r="A40" s="239" t="s">
        <v>14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15"/>
      <c r="O40" s="15"/>
      <c r="P40" s="15"/>
      <c r="Q40" s="15"/>
      <c r="R40" s="15"/>
      <c r="S40" s="15"/>
      <c r="T40" s="15"/>
      <c r="U40" s="15"/>
    </row>
    <row r="41" spans="1:21">
      <c r="A41" s="4" t="s">
        <v>7</v>
      </c>
      <c r="B41" s="24" t="s">
        <v>92</v>
      </c>
      <c r="C41" s="24" t="s">
        <v>93</v>
      </c>
      <c r="D41" s="32">
        <v>106.1</v>
      </c>
      <c r="E41" s="45">
        <f t="shared" ref="E41" si="0">L41/K41</f>
        <v>0.59530893892086489</v>
      </c>
      <c r="F41" s="24" t="s">
        <v>63</v>
      </c>
      <c r="G41" s="102">
        <v>220</v>
      </c>
      <c r="H41" s="102">
        <v>240</v>
      </c>
      <c r="I41" s="49"/>
      <c r="J41" s="11"/>
      <c r="K41" s="52">
        <v>240</v>
      </c>
      <c r="L41" s="38">
        <f>500/(-216.0475144+16.2606339*D41-0.002388645*D41*D41-0.00113732*D41*D41*D41+0.00000701863*D41*D41*D41*D41-0.0000000129*D41*D41*D41*D41*D41)*K41</f>
        <v>142.87414534100756</v>
      </c>
      <c r="M41" s="25" t="s">
        <v>148</v>
      </c>
    </row>
    <row r="42" spans="1:21">
      <c r="A42" s="47"/>
      <c r="B42" s="26"/>
      <c r="C42" s="26"/>
      <c r="D42" s="34"/>
      <c r="E42" s="42"/>
      <c r="F42" s="26"/>
      <c r="G42" s="12"/>
      <c r="H42" s="12"/>
      <c r="I42" s="48"/>
      <c r="J42" s="12"/>
      <c r="K42" s="50"/>
      <c r="L42" s="40"/>
      <c r="M42" s="7"/>
    </row>
    <row r="43" spans="1:21">
      <c r="A43" s="5"/>
      <c r="B43" s="1"/>
      <c r="C43" s="1"/>
      <c r="D43" s="34"/>
      <c r="E43" s="42"/>
      <c r="F43" s="1"/>
      <c r="G43" s="1"/>
      <c r="H43" s="1"/>
      <c r="I43" s="1"/>
      <c r="J43" s="1"/>
      <c r="K43" s="30"/>
      <c r="L43" s="42"/>
      <c r="M43" s="1"/>
    </row>
    <row r="44" spans="1:21" ht="13" customHeight="1">
      <c r="B44" s="77"/>
      <c r="C44" s="78"/>
      <c r="D44" s="78"/>
      <c r="E44" s="143"/>
    </row>
    <row r="45" spans="1:21" ht="18">
      <c r="B45" s="6" t="s">
        <v>15</v>
      </c>
      <c r="C45" s="7"/>
      <c r="D45" s="35"/>
      <c r="E45" s="96"/>
    </row>
    <row r="46" spans="1:21" ht="16">
      <c r="B46" s="8" t="s">
        <v>36</v>
      </c>
      <c r="C46" s="26"/>
      <c r="D46" s="35"/>
      <c r="E46" s="96"/>
    </row>
    <row r="47" spans="1:21" ht="14">
      <c r="B47" s="9"/>
      <c r="C47" s="9" t="s">
        <v>22</v>
      </c>
      <c r="D47" s="35"/>
      <c r="E47" s="96"/>
    </row>
    <row r="48" spans="1:21" ht="14">
      <c r="B48" s="10" t="s">
        <v>17</v>
      </c>
      <c r="C48" s="10" t="s">
        <v>18</v>
      </c>
      <c r="D48" s="36" t="s">
        <v>112</v>
      </c>
      <c r="E48" s="10" t="s">
        <v>21</v>
      </c>
      <c r="F48" s="97" t="s">
        <v>5</v>
      </c>
    </row>
    <row r="49" spans="2:6">
      <c r="B49" s="84" t="s">
        <v>77</v>
      </c>
      <c r="C49" s="88" t="s">
        <v>22</v>
      </c>
      <c r="D49" s="86">
        <v>67.5</v>
      </c>
      <c r="E49" s="87">
        <v>108.0681</v>
      </c>
      <c r="F49" s="86">
        <v>140</v>
      </c>
    </row>
    <row r="50" spans="2:6">
      <c r="B50" s="84" t="s">
        <v>52</v>
      </c>
      <c r="C50" s="88" t="s">
        <v>22</v>
      </c>
      <c r="D50" s="86">
        <v>67.5</v>
      </c>
      <c r="E50" s="87">
        <v>104.33280000000001</v>
      </c>
      <c r="F50" s="86">
        <v>135</v>
      </c>
    </row>
    <row r="51" spans="2:6">
      <c r="B51" s="84" t="s">
        <v>113</v>
      </c>
      <c r="C51" s="88" t="s">
        <v>22</v>
      </c>
      <c r="D51" s="86">
        <v>67.5</v>
      </c>
      <c r="E51" s="87">
        <v>97.6631</v>
      </c>
      <c r="F51" s="86">
        <v>125</v>
      </c>
    </row>
  </sheetData>
  <mergeCells count="22">
    <mergeCell ref="A40:M40"/>
    <mergeCell ref="L3:L4"/>
    <mergeCell ref="M3:M4"/>
    <mergeCell ref="A5:M5"/>
    <mergeCell ref="A36:M36"/>
    <mergeCell ref="A26:M26"/>
    <mergeCell ref="A29:M29"/>
    <mergeCell ref="A32:M32"/>
    <mergeCell ref="A8:M8"/>
    <mergeCell ref="A12:M12"/>
    <mergeCell ref="A17:M17"/>
    <mergeCell ref="A20:M20"/>
    <mergeCell ref="A23:M23"/>
    <mergeCell ref="A1:M2"/>
    <mergeCell ref="A3:A4"/>
    <mergeCell ref="B3:B4"/>
    <mergeCell ref="C3:C4"/>
    <mergeCell ref="D3:D4"/>
    <mergeCell ref="E3:E4"/>
    <mergeCell ref="F3:F4"/>
    <mergeCell ref="G3:J3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6"/>
  <sheetViews>
    <sheetView zoomScaleNormal="100" workbookViewId="0">
      <selection activeCell="M38" sqref="M38"/>
    </sheetView>
  </sheetViews>
  <sheetFormatPr baseColWidth="10" defaultColWidth="9.1640625" defaultRowHeight="13"/>
  <cols>
    <col min="1" max="1" width="7.5" style="7" bestFit="1" customWidth="1"/>
    <col min="2" max="2" width="21.1640625" style="7" bestFit="1" customWidth="1"/>
    <col min="3" max="3" width="28.5" style="7" bestFit="1" customWidth="1"/>
    <col min="4" max="4" width="17.1640625" style="35" customWidth="1"/>
    <col min="5" max="5" width="10.5" style="96" bestFit="1" customWidth="1"/>
    <col min="6" max="6" width="35.33203125" style="7" customWidth="1"/>
    <col min="7" max="9" width="5.5" style="50" customWidth="1"/>
    <col min="10" max="10" width="4.33203125" style="50" bestFit="1" customWidth="1"/>
    <col min="11" max="11" width="10.5" style="50" bestFit="1" customWidth="1"/>
    <col min="12" max="12" width="8.5" style="40" customWidth="1"/>
    <col min="13" max="13" width="17.6640625" style="7" customWidth="1"/>
    <col min="14" max="16384" width="9.1640625" style="26"/>
  </cols>
  <sheetData>
    <row r="1" spans="1:13" s="5" customFormat="1" ht="29.25" customHeight="1">
      <c r="A1" s="216" t="s">
        <v>129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s="5" customFormat="1" ht="62.25" customHeight="1" thickBot="1">
      <c r="A2" s="217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1:13" s="2" customFormat="1" ht="12.75" customHeight="1">
      <c r="A3" s="243" t="s">
        <v>0</v>
      </c>
      <c r="B3" s="244" t="s">
        <v>1</v>
      </c>
      <c r="C3" s="246" t="s">
        <v>146</v>
      </c>
      <c r="D3" s="247" t="s">
        <v>28</v>
      </c>
      <c r="E3" s="249" t="s">
        <v>29</v>
      </c>
      <c r="F3" s="250" t="s">
        <v>30</v>
      </c>
      <c r="G3" s="251" t="s">
        <v>4</v>
      </c>
      <c r="H3" s="251"/>
      <c r="I3" s="251"/>
      <c r="J3" s="251"/>
      <c r="K3" s="251" t="s">
        <v>5</v>
      </c>
      <c r="L3" s="249" t="s">
        <v>6</v>
      </c>
      <c r="M3" s="241" t="s">
        <v>111</v>
      </c>
    </row>
    <row r="4" spans="1:13" s="2" customFormat="1" ht="21" customHeight="1" thickBot="1">
      <c r="A4" s="227"/>
      <c r="B4" s="245"/>
      <c r="C4" s="231"/>
      <c r="D4" s="248"/>
      <c r="E4" s="225"/>
      <c r="F4" s="231"/>
      <c r="G4" s="171">
        <v>1</v>
      </c>
      <c r="H4" s="171">
        <v>2</v>
      </c>
      <c r="I4" s="171">
        <v>3</v>
      </c>
      <c r="J4" s="76" t="s">
        <v>23</v>
      </c>
      <c r="K4" s="233"/>
      <c r="L4" s="225"/>
      <c r="M4" s="229"/>
    </row>
    <row r="5" spans="1:13" s="2" customFormat="1" ht="21" customHeight="1">
      <c r="A5" s="240" t="s">
        <v>95</v>
      </c>
      <c r="B5" s="240"/>
      <c r="C5" s="240"/>
      <c r="D5" s="240"/>
      <c r="E5" s="240"/>
      <c r="F5" s="240"/>
      <c r="G5" s="240"/>
      <c r="H5" s="240"/>
      <c r="I5" s="240"/>
      <c r="J5" s="240"/>
      <c r="K5" s="50"/>
      <c r="L5" s="40"/>
      <c r="M5" s="7"/>
    </row>
    <row r="6" spans="1:13" s="82" customFormat="1" ht="14">
      <c r="A6" s="75" t="s">
        <v>7</v>
      </c>
      <c r="B6" s="185" t="s">
        <v>59</v>
      </c>
      <c r="C6" s="21" t="s">
        <v>115</v>
      </c>
      <c r="D6" s="210">
        <v>63</v>
      </c>
      <c r="E6" s="190">
        <f>L6/D6</f>
        <v>0.85234717120178149</v>
      </c>
      <c r="F6" s="22" t="s">
        <v>60</v>
      </c>
      <c r="G6" s="193">
        <v>47.5</v>
      </c>
      <c r="H6" s="196">
        <v>50</v>
      </c>
      <c r="I6" s="179">
        <v>55</v>
      </c>
      <c r="J6" s="74"/>
      <c r="K6" s="125">
        <v>50</v>
      </c>
      <c r="L6" s="120">
        <f>500/(594.31747775582-27.23842536447*D6+0.82112226871*D6*D6-0.00930733913*D6*D6*D6+0.00004731582*D6*D6*D6*D6-0.00000009054*D6*D6*D6*D6*D6)*K6</f>
        <v>53.697871785712238</v>
      </c>
      <c r="M6" s="54" t="s">
        <v>147</v>
      </c>
    </row>
    <row r="7" spans="1:13" s="82" customFormat="1" ht="14">
      <c r="A7" s="180" t="s">
        <v>10</v>
      </c>
      <c r="B7" s="186" t="s">
        <v>96</v>
      </c>
      <c r="C7" s="188" t="s">
        <v>120</v>
      </c>
      <c r="D7" s="140">
        <v>62.95</v>
      </c>
      <c r="E7" s="191">
        <f t="shared" ref="E7:E8" si="0">L7/D7</f>
        <v>0.7681834018697421</v>
      </c>
      <c r="F7" s="84" t="s">
        <v>63</v>
      </c>
      <c r="G7" s="194">
        <v>42.5</v>
      </c>
      <c r="H7" s="197">
        <v>45</v>
      </c>
      <c r="I7" s="173">
        <v>47.5</v>
      </c>
      <c r="J7" s="199"/>
      <c r="K7" s="126">
        <v>45</v>
      </c>
      <c r="L7" s="122">
        <f t="shared" ref="L7:L8" si="1">500/(594.31747775582-27.23842536447*D7+0.82112226871*D7*D7-0.00930733913*D7*D7*D7+0.00004731582*D7*D7*D7*D7-0.00000009054*D7*D7*D7*D7*D7)*K7</f>
        <v>48.357145147700265</v>
      </c>
      <c r="M7" s="105" t="s">
        <v>147</v>
      </c>
    </row>
    <row r="8" spans="1:13" s="82" customFormat="1" ht="13" customHeight="1">
      <c r="A8" s="181" t="s">
        <v>24</v>
      </c>
      <c r="B8" s="187" t="s">
        <v>97</v>
      </c>
      <c r="C8" s="189" t="s">
        <v>121</v>
      </c>
      <c r="D8" s="211">
        <v>67.2</v>
      </c>
      <c r="E8" s="192">
        <f t="shared" si="0"/>
        <v>0.60945998640940247</v>
      </c>
      <c r="F8" s="107" t="s">
        <v>60</v>
      </c>
      <c r="G8" s="195">
        <v>37.5</v>
      </c>
      <c r="H8" s="198">
        <v>40</v>
      </c>
      <c r="I8" s="183">
        <v>40</v>
      </c>
      <c r="J8" s="200"/>
      <c r="K8" s="127">
        <v>40</v>
      </c>
      <c r="L8" s="124">
        <f t="shared" si="1"/>
        <v>40.955711086711844</v>
      </c>
      <c r="M8" s="111" t="s">
        <v>147</v>
      </c>
    </row>
    <row r="9" spans="1:13" s="82" customFormat="1" ht="14">
      <c r="B9" s="174"/>
      <c r="D9" s="83"/>
      <c r="E9" s="175"/>
      <c r="G9" s="176"/>
      <c r="H9" s="176"/>
      <c r="I9" s="176"/>
      <c r="J9" s="176"/>
      <c r="K9" s="176"/>
      <c r="L9" s="175"/>
    </row>
    <row r="10" spans="1:13" s="84" customFormat="1" ht="16">
      <c r="A10" s="242" t="s">
        <v>31</v>
      </c>
      <c r="B10" s="242"/>
      <c r="C10" s="242"/>
      <c r="D10" s="242"/>
      <c r="E10" s="242"/>
      <c r="F10" s="242"/>
      <c r="G10" s="242"/>
      <c r="H10" s="242"/>
      <c r="I10" s="242"/>
      <c r="J10" s="242"/>
      <c r="K10" s="86"/>
      <c r="L10" s="87"/>
      <c r="M10" s="88"/>
    </row>
    <row r="11" spans="1:13" s="84" customFormat="1">
      <c r="A11" s="75" t="s">
        <v>7</v>
      </c>
      <c r="B11" s="185" t="s">
        <v>98</v>
      </c>
      <c r="C11" s="185" t="s">
        <v>122</v>
      </c>
      <c r="D11" s="212">
        <v>73.25</v>
      </c>
      <c r="E11" s="177">
        <f>L11/D11</f>
        <v>0.65874542038388018</v>
      </c>
      <c r="F11" s="28" t="s">
        <v>63</v>
      </c>
      <c r="G11" s="178">
        <v>50</v>
      </c>
      <c r="H11" s="201">
        <v>55</v>
      </c>
      <c r="I11" s="203">
        <v>55</v>
      </c>
      <c r="J11" s="125"/>
      <c r="K11" s="125">
        <v>50</v>
      </c>
      <c r="L11" s="120">
        <f>500/(594.31747775582-27.23842536447*D11+0.82112226871*D11*D11-0.00930733913*D11*D11*D11+0.00004731582*D11*D11*D11*D11-0.00000009054*D11*D11*D11*D11*D11)*K11</f>
        <v>48.25310204311922</v>
      </c>
      <c r="M11" s="54" t="s">
        <v>147</v>
      </c>
    </row>
    <row r="12" spans="1:13" s="84" customFormat="1">
      <c r="A12" s="180" t="s">
        <v>10</v>
      </c>
      <c r="B12" s="186" t="s">
        <v>62</v>
      </c>
      <c r="C12" s="186" t="s">
        <v>116</v>
      </c>
      <c r="D12" s="213">
        <v>74.95</v>
      </c>
      <c r="E12" s="141">
        <f t="shared" ref="E12:E16" si="2">L12/D12</f>
        <v>0.63444819461850799</v>
      </c>
      <c r="F12" s="115" t="s">
        <v>63</v>
      </c>
      <c r="G12" s="172">
        <v>40</v>
      </c>
      <c r="H12" s="194">
        <v>45</v>
      </c>
      <c r="I12" s="197">
        <v>50</v>
      </c>
      <c r="J12" s="126"/>
      <c r="K12" s="126">
        <v>50</v>
      </c>
      <c r="L12" s="122">
        <f t="shared" ref="L12:L16" si="3">500/(594.31747775582-27.23842536447*D12+0.82112226871*D12*D12-0.00930733913*D12*D12*D12+0.00004731582*D12*D12*D12*D12-0.00000009054*D12*D12*D12*D12*D12)*K12</f>
        <v>47.551892186657177</v>
      </c>
      <c r="M12" s="105" t="s">
        <v>147</v>
      </c>
    </row>
    <row r="13" spans="1:13" s="84" customFormat="1">
      <c r="A13" s="180" t="s">
        <v>24</v>
      </c>
      <c r="B13" s="186" t="s">
        <v>99</v>
      </c>
      <c r="C13" s="186" t="s">
        <v>123</v>
      </c>
      <c r="D13" s="213">
        <v>72.3</v>
      </c>
      <c r="E13" s="141">
        <f t="shared" si="2"/>
        <v>0.53850751736332225</v>
      </c>
      <c r="F13" s="115" t="s">
        <v>9</v>
      </c>
      <c r="G13" s="172">
        <v>35</v>
      </c>
      <c r="H13" s="194">
        <v>40</v>
      </c>
      <c r="I13" s="204">
        <v>42.5</v>
      </c>
      <c r="J13" s="126"/>
      <c r="K13" s="126">
        <v>40</v>
      </c>
      <c r="L13" s="122">
        <f t="shared" si="3"/>
        <v>38.934093505368196</v>
      </c>
      <c r="M13" s="105" t="s">
        <v>147</v>
      </c>
    </row>
    <row r="14" spans="1:13" s="84" customFormat="1">
      <c r="A14" s="180" t="s">
        <v>94</v>
      </c>
      <c r="B14" s="186" t="s">
        <v>64</v>
      </c>
      <c r="C14" s="186" t="s">
        <v>117</v>
      </c>
      <c r="D14" s="213">
        <v>73.7</v>
      </c>
      <c r="E14" s="141">
        <f t="shared" si="2"/>
        <v>0.52170965409724512</v>
      </c>
      <c r="F14" s="115" t="s">
        <v>63</v>
      </c>
      <c r="G14" s="172">
        <v>35</v>
      </c>
      <c r="H14" s="194">
        <v>37.5</v>
      </c>
      <c r="I14" s="197">
        <v>40</v>
      </c>
      <c r="J14" s="126"/>
      <c r="K14" s="126">
        <v>40</v>
      </c>
      <c r="L14" s="122">
        <f t="shared" si="3"/>
        <v>38.45000150696697</v>
      </c>
      <c r="M14" s="105" t="s">
        <v>147</v>
      </c>
    </row>
    <row r="15" spans="1:13" s="84" customFormat="1">
      <c r="A15" s="180" t="s">
        <v>7</v>
      </c>
      <c r="B15" s="186" t="s">
        <v>86</v>
      </c>
      <c r="C15" s="186" t="s">
        <v>87</v>
      </c>
      <c r="D15" s="213">
        <v>74.150000000000006</v>
      </c>
      <c r="E15" s="141">
        <f t="shared" si="2"/>
        <v>0.80707220657869394</v>
      </c>
      <c r="F15" s="115" t="s">
        <v>9</v>
      </c>
      <c r="G15" s="172">
        <v>60</v>
      </c>
      <c r="H15" s="202">
        <v>62.5</v>
      </c>
      <c r="I15" s="197">
        <v>62.5</v>
      </c>
      <c r="J15" s="126"/>
      <c r="K15" s="126">
        <v>62.5</v>
      </c>
      <c r="L15" s="122">
        <f t="shared" si="3"/>
        <v>59.844404117810157</v>
      </c>
      <c r="M15" s="105" t="s">
        <v>148</v>
      </c>
    </row>
    <row r="16" spans="1:13" s="84" customFormat="1">
      <c r="A16" s="181" t="s">
        <v>10</v>
      </c>
      <c r="B16" s="187" t="s">
        <v>100</v>
      </c>
      <c r="C16" s="187" t="s">
        <v>101</v>
      </c>
      <c r="D16" s="214">
        <v>72.5</v>
      </c>
      <c r="E16" s="182">
        <f t="shared" si="2"/>
        <v>0.80406560907086999</v>
      </c>
      <c r="F16" s="117" t="s">
        <v>63</v>
      </c>
      <c r="G16" s="184">
        <v>60</v>
      </c>
      <c r="H16" s="195">
        <v>60</v>
      </c>
      <c r="I16" s="198">
        <v>62.5</v>
      </c>
      <c r="J16" s="127"/>
      <c r="K16" s="127">
        <v>60</v>
      </c>
      <c r="L16" s="124">
        <f t="shared" si="3"/>
        <v>58.294756657638075</v>
      </c>
      <c r="M16" s="111" t="s">
        <v>148</v>
      </c>
    </row>
    <row r="17" spans="1:13" s="84" customFormat="1">
      <c r="A17" s="88"/>
      <c r="B17" s="88" t="s">
        <v>32</v>
      </c>
      <c r="C17" s="88"/>
      <c r="D17" s="140"/>
      <c r="E17" s="141"/>
      <c r="F17" s="88"/>
      <c r="G17" s="86"/>
      <c r="H17" s="86"/>
      <c r="I17" s="86"/>
      <c r="J17" s="86"/>
      <c r="K17" s="86"/>
      <c r="L17" s="87"/>
      <c r="M17" s="88"/>
    </row>
    <row r="18" spans="1:13" s="84" customFormat="1" ht="16">
      <c r="A18" s="242" t="s">
        <v>33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86"/>
      <c r="L18" s="87"/>
      <c r="M18" s="88"/>
    </row>
    <row r="19" spans="1:13" s="84" customFormat="1">
      <c r="A19" s="75" t="s">
        <v>7</v>
      </c>
      <c r="B19" s="185" t="s">
        <v>65</v>
      </c>
      <c r="C19" s="21" t="s">
        <v>118</v>
      </c>
      <c r="D19" s="210">
        <v>80.8</v>
      </c>
      <c r="E19" s="205">
        <f>L19/D19</f>
        <v>0.59128041923083363</v>
      </c>
      <c r="F19" s="28" t="s">
        <v>9</v>
      </c>
      <c r="G19" s="178">
        <v>45</v>
      </c>
      <c r="H19" s="193">
        <v>50</v>
      </c>
      <c r="I19" s="196">
        <v>52.5</v>
      </c>
      <c r="J19" s="125"/>
      <c r="K19" s="125">
        <v>52.5</v>
      </c>
      <c r="L19" s="120">
        <f>500/(594.31747775582-27.23842536447*D19+0.82112226871*D19*D19-0.00930733913*D19*D19*D19+0.00004731582*D19*D19*D19*D19-0.00000009054*D19*D19*D19*D19*D19)*K19</f>
        <v>47.775457873851359</v>
      </c>
      <c r="M19" s="54" t="s">
        <v>147</v>
      </c>
    </row>
    <row r="20" spans="1:13" s="84" customFormat="1">
      <c r="A20" s="180" t="s">
        <v>145</v>
      </c>
      <c r="B20" s="186" t="s">
        <v>102</v>
      </c>
      <c r="C20" s="188" t="s">
        <v>124</v>
      </c>
      <c r="D20" s="140">
        <v>80.599999999999994</v>
      </c>
      <c r="E20" s="206">
        <v>0.58640000000000003</v>
      </c>
      <c r="F20" s="115" t="s">
        <v>63</v>
      </c>
      <c r="G20" s="173">
        <v>45</v>
      </c>
      <c r="H20" s="202">
        <v>50</v>
      </c>
      <c r="I20" s="204">
        <v>50</v>
      </c>
      <c r="J20" s="126"/>
      <c r="K20" s="126">
        <v>0</v>
      </c>
      <c r="L20" s="122">
        <f t="shared" ref="L20:L21" si="4">500/(594.31747775582-27.23842536447*D20+0.82112226871*D20*D20-0.00930733913*D20*D20*D20+0.00004731582*D20*D20*D20*D20-0.00000009054*D20*D20*D20*D20*D20)*K20</f>
        <v>0</v>
      </c>
      <c r="M20" s="105" t="s">
        <v>147</v>
      </c>
    </row>
    <row r="21" spans="1:13" s="84" customFormat="1">
      <c r="A21" s="181" t="s">
        <v>7</v>
      </c>
      <c r="B21" s="187" t="s">
        <v>104</v>
      </c>
      <c r="C21" s="117" t="s">
        <v>103</v>
      </c>
      <c r="D21" s="211">
        <v>80.849999999999994</v>
      </c>
      <c r="E21" s="207">
        <f t="shared" ref="E21" si="5">L21/D21</f>
        <v>0.50632775262585872</v>
      </c>
      <c r="F21" s="117" t="s">
        <v>63</v>
      </c>
      <c r="G21" s="184">
        <v>45</v>
      </c>
      <c r="H21" s="195">
        <v>45</v>
      </c>
      <c r="I21" s="198">
        <v>47.5</v>
      </c>
      <c r="J21" s="127"/>
      <c r="K21" s="127">
        <v>45</v>
      </c>
      <c r="L21" s="124">
        <f t="shared" si="4"/>
        <v>40.936598799800677</v>
      </c>
      <c r="M21" s="111" t="s">
        <v>149</v>
      </c>
    </row>
    <row r="22" spans="1:13" s="84" customFormat="1">
      <c r="A22" s="88"/>
      <c r="B22" s="88" t="s">
        <v>32</v>
      </c>
      <c r="C22" s="88"/>
      <c r="D22" s="140"/>
      <c r="E22" s="141"/>
      <c r="F22" s="88"/>
      <c r="G22" s="86"/>
      <c r="H22" s="86"/>
      <c r="I22" s="86"/>
      <c r="J22" s="86"/>
      <c r="K22" s="86"/>
      <c r="L22" s="87"/>
      <c r="M22" s="88"/>
    </row>
    <row r="23" spans="1:13" s="84" customFormat="1" ht="16">
      <c r="A23" s="242" t="s">
        <v>34</v>
      </c>
      <c r="B23" s="242"/>
      <c r="C23" s="242"/>
      <c r="D23" s="242"/>
      <c r="E23" s="242"/>
      <c r="F23" s="242"/>
      <c r="G23" s="242"/>
      <c r="H23" s="242"/>
      <c r="I23" s="242"/>
      <c r="J23" s="242"/>
      <c r="K23" s="86"/>
      <c r="L23" s="87"/>
      <c r="M23" s="88"/>
    </row>
    <row r="24" spans="1:13" s="84" customFormat="1">
      <c r="A24" s="75" t="s">
        <v>7</v>
      </c>
      <c r="B24" s="55" t="s">
        <v>88</v>
      </c>
      <c r="C24" s="28" t="s">
        <v>119</v>
      </c>
      <c r="D24" s="33">
        <v>89.65</v>
      </c>
      <c r="E24" s="190">
        <f>L24/D24</f>
        <v>0.62750177770550752</v>
      </c>
      <c r="F24" s="22" t="s">
        <v>63</v>
      </c>
      <c r="G24" s="196">
        <v>60</v>
      </c>
      <c r="H24" s="178">
        <v>65</v>
      </c>
      <c r="I24" s="201">
        <v>67.5</v>
      </c>
      <c r="J24" s="74"/>
      <c r="K24" s="125">
        <v>65</v>
      </c>
      <c r="L24" s="120">
        <f>500/(594.31747775582-27.23842536447*D24+0.82112226871*D24*D24-0.00930733913*D24*D24*D24+0.00004731582*D24*D24*D24*D24-0.00000009054*D24*D24*D24*D24*D24)*K24</f>
        <v>56.255534371298758</v>
      </c>
      <c r="M24" s="54" t="s">
        <v>147</v>
      </c>
    </row>
    <row r="25" spans="1:13" s="84" customFormat="1">
      <c r="A25" s="180" t="s">
        <v>10</v>
      </c>
      <c r="B25" s="186" t="s">
        <v>39</v>
      </c>
      <c r="C25" s="188" t="s">
        <v>125</v>
      </c>
      <c r="D25" s="140">
        <v>87.6</v>
      </c>
      <c r="E25" s="191">
        <f t="shared" ref="E25:E28" si="6">L25/D25</f>
        <v>0.44907316979843437</v>
      </c>
      <c r="F25" s="84" t="s">
        <v>8</v>
      </c>
      <c r="G25" s="197">
        <v>40</v>
      </c>
      <c r="H25" s="172">
        <v>45</v>
      </c>
      <c r="I25" s="202">
        <v>50</v>
      </c>
      <c r="J25" s="199"/>
      <c r="K25" s="126">
        <v>45</v>
      </c>
      <c r="L25" s="122">
        <f t="shared" ref="L25:L28" si="7">500/(594.31747775582-27.23842536447*D25+0.82112226871*D25*D25-0.00930733913*D25*D25*D25+0.00004731582*D25*D25*D25*D25-0.00000009054*D25*D25*D25*D25*D25)*K25</f>
        <v>39.338809674342848</v>
      </c>
      <c r="M25" s="105" t="s">
        <v>147</v>
      </c>
    </row>
    <row r="26" spans="1:13" s="84" customFormat="1">
      <c r="A26" s="180" t="s">
        <v>7</v>
      </c>
      <c r="B26" s="186" t="s">
        <v>35</v>
      </c>
      <c r="C26" s="115" t="s">
        <v>107</v>
      </c>
      <c r="D26" s="140">
        <v>86.7</v>
      </c>
      <c r="E26" s="191">
        <f t="shared" si="6"/>
        <v>0.65847614539318777</v>
      </c>
      <c r="F26" s="84" t="s">
        <v>8</v>
      </c>
      <c r="G26" s="197">
        <v>65</v>
      </c>
      <c r="H26" s="173">
        <v>70</v>
      </c>
      <c r="I26" s="202"/>
      <c r="J26" s="199"/>
      <c r="K26" s="126">
        <v>65</v>
      </c>
      <c r="L26" s="122">
        <f t="shared" si="7"/>
        <v>57.089881805589386</v>
      </c>
      <c r="M26" s="105" t="s">
        <v>148</v>
      </c>
    </row>
    <row r="27" spans="1:13" s="84" customFormat="1">
      <c r="A27" s="180" t="s">
        <v>10</v>
      </c>
      <c r="B27" s="56" t="s">
        <v>89</v>
      </c>
      <c r="C27" s="115" t="s">
        <v>90</v>
      </c>
      <c r="D27" s="92">
        <v>87.1</v>
      </c>
      <c r="E27" s="191">
        <f t="shared" si="6"/>
        <v>0.5031328266215328</v>
      </c>
      <c r="F27" s="84" t="s">
        <v>63</v>
      </c>
      <c r="G27" s="197">
        <v>40</v>
      </c>
      <c r="H27" s="172">
        <v>50</v>
      </c>
      <c r="I27" s="202">
        <v>55</v>
      </c>
      <c r="J27" s="199"/>
      <c r="K27" s="126">
        <v>50</v>
      </c>
      <c r="L27" s="122">
        <f t="shared" si="7"/>
        <v>43.822869198735503</v>
      </c>
      <c r="M27" s="105" t="s">
        <v>148</v>
      </c>
    </row>
    <row r="28" spans="1:13" s="84" customFormat="1">
      <c r="A28" s="181" t="s">
        <v>7</v>
      </c>
      <c r="B28" s="187" t="s">
        <v>105</v>
      </c>
      <c r="C28" s="117" t="s">
        <v>106</v>
      </c>
      <c r="D28" s="211">
        <v>85.5</v>
      </c>
      <c r="E28" s="192">
        <f t="shared" si="6"/>
        <v>0.51699793022877782</v>
      </c>
      <c r="F28" s="107" t="s">
        <v>8</v>
      </c>
      <c r="G28" s="208">
        <v>45</v>
      </c>
      <c r="H28" s="183">
        <v>50</v>
      </c>
      <c r="I28" s="209">
        <v>52.5</v>
      </c>
      <c r="J28" s="200"/>
      <c r="K28" s="127">
        <v>50</v>
      </c>
      <c r="L28" s="124">
        <f t="shared" si="7"/>
        <v>44.203323034560505</v>
      </c>
      <c r="M28" s="111" t="s">
        <v>149</v>
      </c>
    </row>
    <row r="29" spans="1:13">
      <c r="A29" s="12"/>
      <c r="F29" s="26"/>
      <c r="H29" s="166"/>
    </row>
    <row r="30" spans="1:13" ht="16">
      <c r="A30" s="240" t="s">
        <v>108</v>
      </c>
      <c r="B30" s="240"/>
      <c r="C30" s="240"/>
      <c r="D30" s="240"/>
      <c r="E30" s="240"/>
      <c r="F30" s="240"/>
      <c r="G30" s="240"/>
      <c r="H30" s="240"/>
      <c r="I30" s="240"/>
      <c r="J30" s="240"/>
    </row>
    <row r="31" spans="1:13">
      <c r="A31" s="75" t="s">
        <v>7</v>
      </c>
      <c r="B31" s="55" t="s">
        <v>69</v>
      </c>
      <c r="C31" s="28" t="s">
        <v>70</v>
      </c>
      <c r="D31" s="59">
        <v>94.2</v>
      </c>
      <c r="E31" s="160">
        <f t="shared" ref="E31" si="8">L31/D31</f>
        <v>0.54072804320720702</v>
      </c>
      <c r="F31" s="24" t="s">
        <v>8</v>
      </c>
      <c r="G31" s="164">
        <v>55</v>
      </c>
      <c r="H31" s="167">
        <v>60</v>
      </c>
      <c r="I31" s="165">
        <v>62.5</v>
      </c>
      <c r="J31" s="64"/>
      <c r="K31" s="64">
        <v>60</v>
      </c>
      <c r="L31" s="65">
        <f t="shared" ref="L31" si="9">500/(594.31747775582-27.23842536447*D31+0.82112226871*D31*D31-0.00930733913*D31*D31*D31+0.00004731582*D31*D31*D31*D31-0.00000009054*D31*D31*D31*D31*D31)*K31</f>
        <v>50.936581670118905</v>
      </c>
      <c r="M31" s="25" t="s">
        <v>148</v>
      </c>
    </row>
    <row r="32" spans="1:13">
      <c r="A32" s="17"/>
      <c r="B32" s="23"/>
      <c r="C32" s="23"/>
      <c r="D32" s="210"/>
      <c r="F32" s="26"/>
      <c r="H32" s="166"/>
    </row>
    <row r="33" spans="1:13" ht="16">
      <c r="A33" s="240" t="s">
        <v>38</v>
      </c>
      <c r="B33" s="240"/>
      <c r="C33" s="240"/>
      <c r="D33" s="240"/>
      <c r="E33" s="240"/>
      <c r="F33" s="240"/>
      <c r="G33" s="240"/>
      <c r="H33" s="240"/>
      <c r="I33" s="240"/>
      <c r="J33" s="240"/>
    </row>
    <row r="34" spans="1:13">
      <c r="A34" s="71" t="s">
        <v>7</v>
      </c>
      <c r="B34" s="24" t="s">
        <v>92</v>
      </c>
      <c r="C34" s="24" t="s">
        <v>93</v>
      </c>
      <c r="D34" s="32">
        <v>106.1</v>
      </c>
      <c r="E34" s="160">
        <f t="shared" ref="E34" si="10">L34/D34</f>
        <v>0.52146477755671172</v>
      </c>
      <c r="F34" s="24" t="s">
        <v>63</v>
      </c>
      <c r="G34" s="165">
        <v>60</v>
      </c>
      <c r="H34" s="167">
        <v>60</v>
      </c>
      <c r="I34" s="167">
        <v>67.5</v>
      </c>
      <c r="J34" s="64"/>
      <c r="K34" s="64">
        <v>67.5</v>
      </c>
      <c r="L34" s="65">
        <f t="shared" ref="L34" si="11">500/(594.31747775582-27.23842536447*D34+0.82112226871*D34*D34-0.00930733913*D34*D34*D34+0.00004731582*D34*D34*D34*D34-0.00000009054*D34*D34*D34*D34*D34)*K34</f>
        <v>55.327412898767108</v>
      </c>
      <c r="M34" s="25" t="s">
        <v>148</v>
      </c>
    </row>
    <row r="35" spans="1:13">
      <c r="B35" s="7" t="s">
        <v>32</v>
      </c>
    </row>
    <row r="36" spans="1:13" ht="16">
      <c r="A36" s="240" t="s">
        <v>109</v>
      </c>
      <c r="B36" s="240"/>
      <c r="C36" s="240"/>
      <c r="D36" s="240"/>
      <c r="E36" s="240"/>
      <c r="F36" s="240"/>
      <c r="G36" s="240"/>
      <c r="H36" s="240"/>
      <c r="I36" s="240"/>
      <c r="J36" s="240"/>
    </row>
    <row r="37" spans="1:13">
      <c r="A37" s="71" t="s">
        <v>7</v>
      </c>
      <c r="B37" s="72" t="s">
        <v>44</v>
      </c>
      <c r="C37" s="24" t="s">
        <v>45</v>
      </c>
      <c r="D37" s="155">
        <v>113</v>
      </c>
      <c r="E37" s="160">
        <f t="shared" ref="E37" si="12">L37/D37</f>
        <v>0.51880880157320408</v>
      </c>
      <c r="F37" s="24" t="s">
        <v>8</v>
      </c>
      <c r="G37" s="164">
        <v>67.5</v>
      </c>
      <c r="H37" s="167">
        <v>72.5</v>
      </c>
      <c r="I37" s="165">
        <v>77.5</v>
      </c>
      <c r="J37" s="64"/>
      <c r="K37" s="64">
        <v>72.5</v>
      </c>
      <c r="L37" s="65">
        <f t="shared" ref="L37" si="13">500/(594.31747775582-27.23842536447*D37+0.82112226871*D37*D37-0.00930733913*D37*D37*D37+0.00004731582*D37*D37*D37*D37-0.00000009054*D37*D37*D37*D37*D37)*K37</f>
        <v>58.625394577772063</v>
      </c>
      <c r="M37" s="25" t="s">
        <v>148</v>
      </c>
    </row>
    <row r="38" spans="1:13">
      <c r="B38" s="7" t="s">
        <v>32</v>
      </c>
    </row>
    <row r="39" spans="1:13">
      <c r="B39" s="7" t="s">
        <v>32</v>
      </c>
    </row>
    <row r="40" spans="1:13">
      <c r="B40" s="7" t="s">
        <v>32</v>
      </c>
      <c r="C40" s="12"/>
      <c r="D40" s="156"/>
      <c r="E40" s="40"/>
      <c r="F40" s="12"/>
      <c r="H40" s="168"/>
      <c r="I40" s="30"/>
      <c r="J40" s="30"/>
      <c r="K40" s="30"/>
      <c r="L40" s="42"/>
      <c r="M40" s="26"/>
    </row>
    <row r="41" spans="1:13" ht="18">
      <c r="B41" s="77" t="s">
        <v>110</v>
      </c>
      <c r="C41" s="78"/>
      <c r="D41" s="142"/>
      <c r="E41" s="143"/>
      <c r="F41" s="78"/>
      <c r="H41" s="168"/>
      <c r="I41" s="30"/>
      <c r="J41" s="30"/>
      <c r="K41" s="30"/>
      <c r="L41" s="42"/>
      <c r="M41" s="26"/>
    </row>
    <row r="42" spans="1:13" ht="16">
      <c r="B42" s="79" t="s">
        <v>16</v>
      </c>
      <c r="C42" s="78"/>
      <c r="D42" s="142"/>
      <c r="E42" s="143"/>
      <c r="F42" s="78"/>
      <c r="H42" s="168"/>
      <c r="I42" s="30"/>
      <c r="J42" s="30"/>
      <c r="K42" s="30"/>
      <c r="L42" s="42"/>
      <c r="M42" s="26"/>
    </row>
    <row r="43" spans="1:13" ht="14">
      <c r="B43" s="78"/>
      <c r="C43" s="80" t="s">
        <v>22</v>
      </c>
      <c r="D43" s="142"/>
      <c r="E43" s="143"/>
      <c r="F43" s="78"/>
      <c r="H43" s="168"/>
      <c r="I43" s="30"/>
      <c r="J43" s="30"/>
      <c r="K43" s="30"/>
      <c r="L43" s="42"/>
      <c r="M43" s="26"/>
    </row>
    <row r="44" spans="1:13" s="84" customFormat="1" ht="14">
      <c r="A44" s="88"/>
      <c r="B44" s="154" t="s">
        <v>1</v>
      </c>
      <c r="C44" s="154" t="s">
        <v>111</v>
      </c>
      <c r="D44" s="157" t="s">
        <v>112</v>
      </c>
      <c r="E44" s="161" t="s">
        <v>29</v>
      </c>
      <c r="F44" s="154" t="s">
        <v>5</v>
      </c>
      <c r="G44" s="86"/>
      <c r="H44" s="169"/>
      <c r="I44" s="170"/>
      <c r="J44" s="170"/>
      <c r="K44" s="170"/>
      <c r="L44" s="99"/>
    </row>
    <row r="45" spans="1:13" s="84" customFormat="1">
      <c r="A45" s="88"/>
      <c r="B45" s="150" t="s">
        <v>88</v>
      </c>
      <c r="C45" s="150" t="s">
        <v>114</v>
      </c>
      <c r="D45" s="215">
        <v>90</v>
      </c>
      <c r="E45" s="162">
        <v>56.256</v>
      </c>
      <c r="F45" s="151">
        <v>65</v>
      </c>
      <c r="G45" s="86"/>
      <c r="H45" s="169"/>
      <c r="I45" s="170"/>
      <c r="J45" s="170"/>
      <c r="K45" s="170"/>
      <c r="L45" s="99"/>
    </row>
    <row r="46" spans="1:13" s="84" customFormat="1">
      <c r="A46" s="88"/>
      <c r="B46" s="150" t="s">
        <v>59</v>
      </c>
      <c r="C46" s="150" t="s">
        <v>114</v>
      </c>
      <c r="D46" s="158" t="s">
        <v>144</v>
      </c>
      <c r="E46" s="162">
        <v>53.698</v>
      </c>
      <c r="F46" s="151">
        <v>50</v>
      </c>
      <c r="G46" s="86"/>
      <c r="H46" s="169"/>
      <c r="I46" s="170"/>
      <c r="J46" s="170"/>
      <c r="K46" s="170"/>
      <c r="L46" s="99"/>
    </row>
    <row r="47" spans="1:13" s="84" customFormat="1">
      <c r="A47" s="88"/>
      <c r="B47" s="150" t="s">
        <v>96</v>
      </c>
      <c r="C47" s="150" t="s">
        <v>114</v>
      </c>
      <c r="D47" s="158" t="s">
        <v>144</v>
      </c>
      <c r="E47" s="162">
        <v>48.356999999999999</v>
      </c>
      <c r="F47" s="151">
        <v>45</v>
      </c>
      <c r="G47" s="86"/>
      <c r="H47" s="169"/>
      <c r="I47" s="170"/>
      <c r="J47" s="170"/>
      <c r="K47" s="170"/>
      <c r="L47" s="99"/>
    </row>
    <row r="48" spans="1:13" s="84" customFormat="1">
      <c r="A48" s="88"/>
      <c r="B48" s="152"/>
      <c r="C48" s="152"/>
      <c r="D48" s="159"/>
      <c r="E48" s="163"/>
      <c r="F48" s="152"/>
      <c r="G48" s="86"/>
      <c r="H48" s="169"/>
      <c r="I48" s="170"/>
      <c r="J48" s="170"/>
      <c r="K48" s="170"/>
      <c r="L48" s="99"/>
    </row>
    <row r="49" spans="1:13" s="84" customFormat="1" ht="14">
      <c r="A49" s="88"/>
      <c r="B49" s="152"/>
      <c r="C49" s="153" t="s">
        <v>22</v>
      </c>
      <c r="D49" s="159"/>
      <c r="E49" s="163"/>
      <c r="F49" s="152"/>
      <c r="G49" s="86"/>
      <c r="H49" s="169"/>
      <c r="I49" s="170"/>
      <c r="J49" s="170"/>
      <c r="K49" s="170"/>
      <c r="L49" s="99"/>
    </row>
    <row r="50" spans="1:13" s="84" customFormat="1" ht="14">
      <c r="A50" s="88"/>
      <c r="B50" s="154" t="s">
        <v>1</v>
      </c>
      <c r="C50" s="154" t="s">
        <v>111</v>
      </c>
      <c r="D50" s="157" t="s">
        <v>112</v>
      </c>
      <c r="E50" s="161" t="s">
        <v>29</v>
      </c>
      <c r="F50" s="154" t="s">
        <v>5</v>
      </c>
      <c r="G50" s="86"/>
      <c r="H50" s="169"/>
      <c r="I50" s="170"/>
      <c r="J50" s="170"/>
      <c r="K50" s="170"/>
      <c r="L50" s="99"/>
    </row>
    <row r="51" spans="1:13" s="84" customFormat="1">
      <c r="A51" s="88"/>
      <c r="B51" s="150" t="s">
        <v>86</v>
      </c>
      <c r="C51" s="150" t="s">
        <v>22</v>
      </c>
      <c r="D51" s="215">
        <v>75</v>
      </c>
      <c r="E51" s="162">
        <v>59.844000000000001</v>
      </c>
      <c r="F51" s="151">
        <v>62.5</v>
      </c>
      <c r="G51" s="86"/>
      <c r="H51" s="169"/>
      <c r="I51" s="170"/>
      <c r="J51" s="170"/>
      <c r="K51" s="170"/>
      <c r="L51" s="99"/>
    </row>
    <row r="52" spans="1:13" s="84" customFormat="1">
      <c r="A52" s="88"/>
      <c r="B52" s="150" t="s">
        <v>44</v>
      </c>
      <c r="C52" s="150" t="s">
        <v>22</v>
      </c>
      <c r="D52" s="215">
        <v>125</v>
      </c>
      <c r="E52" s="162">
        <v>58.625</v>
      </c>
      <c r="F52" s="151">
        <v>72.5</v>
      </c>
      <c r="G52" s="86"/>
      <c r="H52" s="169"/>
      <c r="I52" s="170"/>
      <c r="J52" s="170"/>
      <c r="K52" s="170"/>
      <c r="L52" s="99"/>
    </row>
    <row r="53" spans="1:13" s="84" customFormat="1">
      <c r="A53" s="88"/>
      <c r="B53" s="150" t="s">
        <v>100</v>
      </c>
      <c r="C53" s="150" t="s">
        <v>22</v>
      </c>
      <c r="D53" s="215">
        <v>75</v>
      </c>
      <c r="E53" s="162">
        <v>58.295000000000002</v>
      </c>
      <c r="F53" s="151">
        <v>60</v>
      </c>
      <c r="G53" s="86"/>
      <c r="H53" s="169"/>
      <c r="I53" s="170"/>
      <c r="J53" s="170"/>
      <c r="K53" s="170"/>
      <c r="L53" s="99"/>
    </row>
    <row r="54" spans="1:13">
      <c r="B54" s="7" t="s">
        <v>32</v>
      </c>
      <c r="C54" s="12"/>
      <c r="D54" s="156"/>
      <c r="E54" s="40"/>
      <c r="F54" s="12"/>
      <c r="H54" s="168"/>
      <c r="I54" s="30"/>
      <c r="J54" s="30"/>
      <c r="K54" s="30"/>
      <c r="L54" s="42"/>
      <c r="M54" s="26"/>
    </row>
    <row r="55" spans="1:13">
      <c r="B55" s="7" t="s">
        <v>32</v>
      </c>
      <c r="C55" s="12"/>
      <c r="D55" s="156"/>
      <c r="E55" s="40"/>
      <c r="F55" s="12"/>
      <c r="H55" s="168"/>
      <c r="I55" s="30"/>
      <c r="J55" s="30"/>
      <c r="K55" s="30"/>
      <c r="L55" s="42"/>
      <c r="M55" s="26"/>
    </row>
    <row r="56" spans="1:13">
      <c r="B56" s="7" t="s">
        <v>32</v>
      </c>
      <c r="C56" s="12"/>
      <c r="D56" s="156"/>
      <c r="E56" s="40"/>
      <c r="F56" s="12"/>
      <c r="H56" s="168"/>
      <c r="I56" s="30"/>
      <c r="J56" s="30"/>
      <c r="K56" s="30"/>
      <c r="L56" s="42"/>
      <c r="M56" s="26"/>
    </row>
    <row r="57" spans="1:13">
      <c r="B57" s="7" t="s">
        <v>32</v>
      </c>
      <c r="C57" s="12"/>
      <c r="D57" s="156"/>
      <c r="E57" s="40"/>
      <c r="F57" s="12"/>
      <c r="H57" s="168"/>
      <c r="I57" s="30"/>
      <c r="J57" s="30"/>
      <c r="K57" s="30"/>
      <c r="L57" s="42"/>
      <c r="M57" s="26"/>
    </row>
    <row r="58" spans="1:13">
      <c r="B58" s="7" t="s">
        <v>32</v>
      </c>
      <c r="C58" s="12"/>
      <c r="D58" s="156"/>
      <c r="E58" s="40"/>
      <c r="F58" s="12"/>
      <c r="H58" s="168"/>
      <c r="I58" s="30"/>
      <c r="J58" s="30"/>
      <c r="K58" s="30"/>
      <c r="L58" s="42"/>
      <c r="M58" s="26"/>
    </row>
    <row r="59" spans="1:13">
      <c r="B59" s="7" t="s">
        <v>32</v>
      </c>
      <c r="C59" s="12"/>
      <c r="D59" s="156"/>
      <c r="E59" s="40"/>
      <c r="F59" s="12"/>
      <c r="H59" s="168"/>
      <c r="I59" s="30"/>
      <c r="J59" s="30"/>
      <c r="K59" s="30"/>
      <c r="L59" s="42"/>
      <c r="M59" s="26"/>
    </row>
    <row r="60" spans="1:13">
      <c r="B60" s="7" t="s">
        <v>32</v>
      </c>
      <c r="C60" s="12"/>
      <c r="D60" s="156"/>
      <c r="E60" s="40"/>
      <c r="F60" s="12"/>
      <c r="H60" s="168"/>
      <c r="I60" s="30"/>
      <c r="J60" s="30"/>
      <c r="K60" s="30"/>
      <c r="L60" s="42"/>
      <c r="M60" s="26"/>
    </row>
    <row r="61" spans="1:13">
      <c r="B61" s="7" t="s">
        <v>32</v>
      </c>
      <c r="C61" s="12"/>
      <c r="D61" s="156"/>
      <c r="E61" s="40"/>
      <c r="F61" s="12"/>
      <c r="H61" s="168"/>
      <c r="I61" s="30"/>
      <c r="J61" s="30"/>
      <c r="K61" s="30"/>
      <c r="L61" s="42"/>
      <c r="M61" s="26"/>
    </row>
    <row r="62" spans="1:13">
      <c r="B62" s="7" t="s">
        <v>32</v>
      </c>
      <c r="C62" s="12"/>
      <c r="D62" s="156"/>
      <c r="E62" s="40"/>
      <c r="F62" s="12"/>
      <c r="H62" s="168"/>
      <c r="I62" s="30"/>
      <c r="J62" s="30"/>
      <c r="K62" s="30"/>
      <c r="L62" s="42"/>
      <c r="M62" s="26"/>
    </row>
    <row r="63" spans="1:13">
      <c r="B63" s="7" t="s">
        <v>32</v>
      </c>
      <c r="C63" s="12"/>
      <c r="D63" s="156"/>
      <c r="E63" s="40"/>
      <c r="F63" s="12"/>
      <c r="H63" s="168"/>
      <c r="I63" s="30"/>
      <c r="J63" s="30"/>
      <c r="K63" s="30"/>
      <c r="L63" s="42"/>
      <c r="M63" s="26"/>
    </row>
    <row r="64" spans="1:13">
      <c r="B64" s="7" t="s">
        <v>32</v>
      </c>
      <c r="C64" s="12"/>
      <c r="D64" s="156"/>
      <c r="E64" s="40"/>
      <c r="F64" s="12"/>
      <c r="H64" s="168"/>
      <c r="I64" s="30"/>
      <c r="J64" s="30"/>
      <c r="K64" s="30"/>
      <c r="L64" s="42"/>
      <c r="M64" s="26"/>
    </row>
    <row r="65" spans="2:13">
      <c r="B65" s="7" t="s">
        <v>32</v>
      </c>
      <c r="C65" s="12"/>
      <c r="D65" s="156"/>
      <c r="E65" s="40"/>
      <c r="F65" s="12"/>
      <c r="H65" s="168"/>
      <c r="I65" s="30"/>
      <c r="J65" s="30"/>
      <c r="K65" s="30"/>
      <c r="L65" s="42"/>
      <c r="M65" s="26"/>
    </row>
    <row r="66" spans="2:13">
      <c r="B66" s="7" t="s">
        <v>32</v>
      </c>
      <c r="C66" s="12"/>
      <c r="D66" s="156"/>
      <c r="E66" s="40"/>
      <c r="F66" s="12"/>
      <c r="H66" s="168"/>
      <c r="I66" s="30"/>
      <c r="J66" s="30"/>
      <c r="K66" s="30"/>
      <c r="L66" s="42"/>
      <c r="M66" s="26"/>
    </row>
  </sheetData>
  <mergeCells count="18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36:J36"/>
    <mergeCell ref="M3:M4"/>
    <mergeCell ref="A10:J10"/>
    <mergeCell ref="A18:J18"/>
    <mergeCell ref="A23:J23"/>
    <mergeCell ref="A5:J5"/>
    <mergeCell ref="A30:J30"/>
    <mergeCell ref="A33:J33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IPL Жим без экипировки </vt:lpstr>
      <vt:lpstr>WRPF Военный жим</vt:lpstr>
      <vt:lpstr>IPL Тяга без экипировки</vt:lpstr>
      <vt:lpstr>СПР Подъем на бицепс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revision/>
  <dcterms:created xsi:type="dcterms:W3CDTF">2002-06-16T13:36:44Z</dcterms:created>
  <dcterms:modified xsi:type="dcterms:W3CDTF">2023-07-06T17:05:31Z</dcterms:modified>
</cp:coreProperties>
</file>