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вгуст/"/>
    </mc:Choice>
  </mc:AlternateContent>
  <xr:revisionPtr revIDLastSave="0" documentId="13_ncr:1_{46D5E97E-7406-4D4F-8DA2-3CA1F6F52384}" xr6:coauthVersionLast="45" xr6:coauthVersionMax="45" xr10:uidLastSave="{00000000-0000-0000-0000-000000000000}"/>
  <bookViews>
    <workbookView xWindow="0" yWindow="460" windowWidth="28480" windowHeight="15980" xr2:uid="{00000000-000D-0000-FFFF-FFFF00000000}"/>
  </bookViews>
  <sheets>
    <sheet name="IPL Жим без экипировки " sheetId="10" r:id="rId1"/>
    <sheet name="IPL Тяга без экипировки" sheetId="14" r:id="rId2"/>
    <sheet name="СПР Подъем на бицепс" sheetId="15" r:id="rId3"/>
    <sheet name="Судейская коллегия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4" l="1"/>
  <c r="E6" i="14" s="1"/>
  <c r="L9" i="14"/>
  <c r="E9" i="14" s="1"/>
  <c r="L15" i="15"/>
  <c r="E15" i="15" s="1"/>
  <c r="L16" i="14"/>
  <c r="E16" i="14" s="1"/>
  <c r="L12" i="14"/>
  <c r="E12" i="14" s="1"/>
  <c r="L17" i="10"/>
  <c r="E17" i="10" s="1"/>
  <c r="L16" i="15"/>
  <c r="E16" i="15" s="1"/>
  <c r="L11" i="15"/>
  <c r="E11" i="15" s="1"/>
  <c r="L12" i="15"/>
  <c r="E12" i="15" s="1"/>
  <c r="L7" i="15"/>
  <c r="E7" i="15" s="1"/>
  <c r="L16" i="10"/>
  <c r="E16" i="10" s="1"/>
  <c r="L9" i="10"/>
  <c r="E9" i="10" s="1"/>
  <c r="L15" i="10"/>
  <c r="E15" i="10" s="1"/>
  <c r="L17" i="14"/>
  <c r="E17" i="14" s="1"/>
  <c r="L6" i="15" l="1"/>
  <c r="E6" i="15" s="1"/>
  <c r="L18" i="14"/>
  <c r="E18" i="14" s="1"/>
  <c r="L13" i="14"/>
  <c r="E13" i="14" s="1"/>
  <c r="L12" i="10"/>
  <c r="E12" i="10" s="1"/>
  <c r="L6" i="10"/>
  <c r="E6" i="10" s="1"/>
  <c r="L10" i="15" l="1"/>
  <c r="E10" i="15" s="1"/>
  <c r="L21" i="14" l="1"/>
  <c r="E21" i="14" s="1"/>
  <c r="L20" i="10"/>
  <c r="E20" i="10" s="1"/>
</calcChain>
</file>

<file path=xl/sharedStrings.xml><?xml version="1.0" encoding="utf-8"?>
<sst xmlns="http://schemas.openxmlformats.org/spreadsheetml/2006/main" count="190" uniqueCount="82">
  <si>
    <t>ФИО</t>
  </si>
  <si>
    <t>Результат</t>
  </si>
  <si>
    <t>Очки</t>
  </si>
  <si>
    <t>1</t>
  </si>
  <si>
    <t>Новокузнецк/Кемеровская область</t>
  </si>
  <si>
    <t>Прокопьевск/Кемеровская область</t>
  </si>
  <si>
    <t>2</t>
  </si>
  <si>
    <t>ВЕСОВАЯ КАТЕГОРИЯ  75</t>
  </si>
  <si>
    <t>ВЕСОВАЯ КАТЕГОРИЯ  90</t>
  </si>
  <si>
    <t>ВЕСОВАЯ КАТЕГОРИЯ  100</t>
  </si>
  <si>
    <t>ВЕСОВАЯ КАТЕГОРИЯ  110</t>
  </si>
  <si>
    <t>Главный судья соревнований:</t>
  </si>
  <si>
    <t>Главный секретарь соревнований:</t>
  </si>
  <si>
    <t>Wilks</t>
  </si>
  <si>
    <t>Судьи:</t>
  </si>
  <si>
    <t>Рек</t>
  </si>
  <si>
    <t>Собственный 
вес</t>
  </si>
  <si>
    <t>Gloss</t>
  </si>
  <si>
    <t>Город/Область</t>
  </si>
  <si>
    <t>ВЕСОВАЯ КАТЕГОРИЯ   75</t>
  </si>
  <si>
    <t/>
  </si>
  <si>
    <t>ВЕСОВАЯ КАТЕГОРИЯ   90</t>
  </si>
  <si>
    <t>ВЕСОВАЯ КАТЕГОРИЯ   110</t>
  </si>
  <si>
    <t>Гараева Дарья/ Прокопьевск</t>
  </si>
  <si>
    <t>Мезин Алексей</t>
  </si>
  <si>
    <t>Иванова Лада</t>
  </si>
  <si>
    <t>Новиков Владимир</t>
  </si>
  <si>
    <t>Осинники/Кемеровская область</t>
  </si>
  <si>
    <t>Логвин Иван</t>
  </si>
  <si>
    <t>Лагвин Иван</t>
  </si>
  <si>
    <t>Смертин Денис</t>
  </si>
  <si>
    <t>Савельев Виктор</t>
  </si>
  <si>
    <t>Открытая (09.03.1993)/30</t>
  </si>
  <si>
    <t>Медведев Егор</t>
  </si>
  <si>
    <t>Открытая (23.08.1990)/32</t>
  </si>
  <si>
    <t>Плешкова Елена</t>
  </si>
  <si>
    <t>Мастера 45-49 (31.09.1977)/45</t>
  </si>
  <si>
    <t>Шнайдер Александр</t>
  </si>
  <si>
    <t>Юниоры 20-23 (14.05.2003)/20</t>
  </si>
  <si>
    <t>Головин Роман</t>
  </si>
  <si>
    <t>Открытая (12.11.1997)/25</t>
  </si>
  <si>
    <t>Мастера 45-49 (19.06.1978)/45</t>
  </si>
  <si>
    <t>Киреев Александр</t>
  </si>
  <si>
    <t>Мастера 40-44 (07.07.1979)/44</t>
  </si>
  <si>
    <t>Мацулевич Екатерина</t>
  </si>
  <si>
    <t>ВЕСОВАЯ КАТЕГОРИЯ  56</t>
  </si>
  <si>
    <t>Крыжановская Лилия</t>
  </si>
  <si>
    <t>Открытая (21.05.1993)/30</t>
  </si>
  <si>
    <t>Воронов Алексей</t>
  </si>
  <si>
    <t>Открытая (25.07.1989)/34</t>
  </si>
  <si>
    <t>Урбонавичус Дмитрий</t>
  </si>
  <si>
    <t>Открытая (27.06.1997)/26</t>
  </si>
  <si>
    <t>Хисамутдинов Дмитрий</t>
  </si>
  <si>
    <t>Открытая (04.12.1996)/26</t>
  </si>
  <si>
    <t>Жим лёжа</t>
  </si>
  <si>
    <t>3</t>
  </si>
  <si>
    <t>Становая тяга</t>
  </si>
  <si>
    <t>Открытое первенство города Прокопьевска
IPL Жим лежа без экипировки
Прокопьевск/Кемеровская область, 06 августа 2023 года</t>
  </si>
  <si>
    <t>Открытое первенство города Прокопьевска
IPL Становая тяга без экипировки
Прокопьевск/Кемеровская область, 06 августа 2023 года</t>
  </si>
  <si>
    <t>Открытое первенство города Прокопьевска
СПР Строгий подъем на бицепс
Прокопьевск/Кемеровская область, 06 августа 2023 года</t>
  </si>
  <si>
    <t>Юниорки 20-23 (13.04.2001)/22</t>
  </si>
  <si>
    <t>Юноши 15-19 (26.06.2006)/17</t>
  </si>
  <si>
    <t>ВЕСОВАЯ КАТЕГОРИЯ  82.5</t>
  </si>
  <si>
    <t>ВЕСОВАЯ КАТЕГОРИЯ  67.5</t>
  </si>
  <si>
    <t>Девушки 15-19 (27.03.2008)/15</t>
  </si>
  <si>
    <t>Юноши 15-19 (04.06.2007)/16</t>
  </si>
  <si>
    <t>Юноши 15-19 (29.12.2006)/16</t>
  </si>
  <si>
    <t>Юноши 13-19 (04.06.2007)/16</t>
  </si>
  <si>
    <t>Юноши 13-19 (29.12.2006)/16</t>
  </si>
  <si>
    <t>Судейская коллегия Открытого первенства города Прокопьевска</t>
  </si>
  <si>
    <t>Самойлов Владимир/ Прокопьевск</t>
  </si>
  <si>
    <t>Терехин Андрей/ Прокопьевск</t>
  </si>
  <si>
    <t>Петров Алексей/ Прокопьевск</t>
  </si>
  <si>
    <t xml:space="preserve">
Дата рождения/Возраст</t>
  </si>
  <si>
    <t>Возрастная группа</t>
  </si>
  <si>
    <t>J</t>
  </si>
  <si>
    <t>M2</t>
  </si>
  <si>
    <t>T</t>
  </si>
  <si>
    <t>O</t>
  </si>
  <si>
    <t>M1</t>
  </si>
  <si>
    <t>Жим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</si>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</sst>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24"/>
      <name val="Arial Cyr"/>
      <charset val="204"/>
    </font>
    <font>
      <i/>
      <sz val="12"/>
      <name val="Arial"/>
      <family val="2"/>
      <charset val="204"/>
    </font>
    <font>
      <b/>
      <strike/>
      <sz val="10"/>
      <color rgb="FFFF0000"/>
      <name val="Arial Cyr"/>
      <charset val="204"/>
    </font>
    <font>
      <sz val="20"/>
      <name val="Arial Cyr"/>
      <charset val="204"/>
    </font>
    <font>
      <sz val="18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b/>
      <sz val="24"/>
      <name val="Arial Cyr"/>
    </font>
    <font>
      <b/>
      <sz val="11"/>
      <name val="Arial Cyr"/>
    </font>
    <font>
      <b/>
      <strike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vertical="center"/>
    </xf>
    <xf numFmtId="49" fontId="0" fillId="0" borderId="4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3" fillId="0" borderId="21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1" fillId="4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27" xfId="0" applyNumberForma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1" fillId="4" borderId="4" xfId="0" applyNumberFormat="1" applyFont="1" applyFill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1" fillId="0" borderId="0" xfId="0" applyFont="1" applyFill="1" applyBorder="1"/>
    <xf numFmtId="164" fontId="1" fillId="4" borderId="23" xfId="0" applyNumberFormat="1" applyFont="1" applyFill="1" applyBorder="1" applyAlignment="1">
      <alignment horizontal="center" vertical="center"/>
    </xf>
    <xf numFmtId="164" fontId="14" fillId="2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16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workbookViewId="0">
      <selection activeCell="A3" sqref="A3:A4"/>
    </sheetView>
  </sheetViews>
  <sheetFormatPr baseColWidth="10" defaultColWidth="8.6640625" defaultRowHeight="13"/>
  <cols>
    <col min="1" max="1" width="8.1640625" style="5" customWidth="1"/>
    <col min="2" max="2" width="22.5" style="3" customWidth="1"/>
    <col min="3" max="3" width="28" style="3" customWidth="1"/>
    <col min="4" max="4" width="16.1640625" style="30" customWidth="1"/>
    <col min="5" max="5" width="12.5" style="36" customWidth="1"/>
    <col min="6" max="6" width="32.6640625" style="3" customWidth="1"/>
    <col min="7" max="9" width="5.83203125" style="9" customWidth="1"/>
    <col min="10" max="10" width="4.33203125" style="9" bestFit="1" customWidth="1"/>
    <col min="11" max="11" width="10.5" style="41" bestFit="1" customWidth="1"/>
    <col min="12" max="12" width="8.6640625" style="33" bestFit="1" customWidth="1"/>
    <col min="13" max="13" width="23.1640625" style="10" customWidth="1"/>
  </cols>
  <sheetData>
    <row r="1" spans="1:13" s="1" customFormat="1" ht="29" customHeight="1">
      <c r="A1" s="151" t="s">
        <v>57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" customFormat="1" ht="62" customHeight="1" thickBo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3" s="2" customFormat="1" ht="12" customHeight="1">
      <c r="A3" s="159" t="s">
        <v>81</v>
      </c>
      <c r="B3" s="163" t="s">
        <v>0</v>
      </c>
      <c r="C3" s="155" t="s">
        <v>73</v>
      </c>
      <c r="D3" s="155" t="s">
        <v>16</v>
      </c>
      <c r="E3" s="157" t="s">
        <v>13</v>
      </c>
      <c r="F3" s="163" t="s">
        <v>18</v>
      </c>
      <c r="G3" s="165" t="s">
        <v>54</v>
      </c>
      <c r="H3" s="165"/>
      <c r="I3" s="165"/>
      <c r="J3" s="165"/>
      <c r="K3" s="163" t="s">
        <v>1</v>
      </c>
      <c r="L3" s="163" t="s">
        <v>2</v>
      </c>
      <c r="M3" s="161" t="s">
        <v>74</v>
      </c>
    </row>
    <row r="4" spans="1:13" s="2" customFormat="1" ht="21" customHeight="1" thickBot="1">
      <c r="A4" s="160"/>
      <c r="B4" s="164"/>
      <c r="C4" s="156"/>
      <c r="D4" s="156"/>
      <c r="E4" s="158"/>
      <c r="F4" s="164"/>
      <c r="G4" s="55" t="s">
        <v>3</v>
      </c>
      <c r="H4" s="55" t="s">
        <v>6</v>
      </c>
      <c r="I4" s="55" t="s">
        <v>55</v>
      </c>
      <c r="J4" s="55" t="s">
        <v>15</v>
      </c>
      <c r="K4" s="164"/>
      <c r="L4" s="164"/>
      <c r="M4" s="162"/>
    </row>
    <row r="5" spans="1:13" ht="18.75" customHeight="1">
      <c r="A5" s="167" t="s">
        <v>7</v>
      </c>
      <c r="B5" s="167"/>
      <c r="C5" s="167"/>
      <c r="D5" s="167"/>
      <c r="E5" s="166"/>
      <c r="F5" s="166"/>
      <c r="G5" s="167"/>
      <c r="H5" s="167"/>
      <c r="I5" s="167"/>
      <c r="J5" s="167"/>
      <c r="K5" s="167"/>
      <c r="L5" s="166"/>
      <c r="M5" s="166"/>
    </row>
    <row r="6" spans="1:13">
      <c r="A6" s="4" t="s">
        <v>3</v>
      </c>
      <c r="B6" s="17" t="s">
        <v>25</v>
      </c>
      <c r="C6" s="17" t="s">
        <v>60</v>
      </c>
      <c r="D6" s="26">
        <v>74.599999999999994</v>
      </c>
      <c r="E6" s="38">
        <f>L6/K6</f>
        <v>0.95384225075193696</v>
      </c>
      <c r="F6" s="17" t="s">
        <v>5</v>
      </c>
      <c r="G6" s="59">
        <v>47.5</v>
      </c>
      <c r="H6" s="59">
        <v>50</v>
      </c>
      <c r="I6" s="60">
        <v>52.5</v>
      </c>
      <c r="J6" s="8"/>
      <c r="K6" s="43">
        <v>50</v>
      </c>
      <c r="L6" s="31">
        <f>500/(594.31747775582-27.23842536447*D6+0.82112226871*D6*D6-0.00930733913*D6*D6*D6+0.00004731582*D6*D6*D6*D6-0.00000009054*D6*D6*D6*D6*D6)*K6</f>
        <v>47.692112537596849</v>
      </c>
      <c r="M6" s="18" t="s">
        <v>75</v>
      </c>
    </row>
    <row r="7" spans="1:13">
      <c r="B7" s="19"/>
      <c r="C7" s="19"/>
      <c r="D7" s="28"/>
      <c r="E7" s="35"/>
      <c r="F7" s="19"/>
      <c r="G7" s="41"/>
      <c r="H7" s="41"/>
      <c r="I7" s="41"/>
      <c r="M7" s="6"/>
    </row>
    <row r="8" spans="1:13" ht="16">
      <c r="A8" s="167" t="s">
        <v>62</v>
      </c>
      <c r="B8" s="167"/>
      <c r="C8" s="167"/>
      <c r="D8" s="167"/>
      <c r="E8" s="166"/>
      <c r="F8" s="166"/>
      <c r="G8" s="167"/>
      <c r="H8" s="167"/>
      <c r="I8" s="167"/>
      <c r="J8" s="167"/>
      <c r="K8" s="167"/>
      <c r="L8" s="166"/>
      <c r="M8" s="166"/>
    </row>
    <row r="9" spans="1:13">
      <c r="A9" s="4" t="s">
        <v>3</v>
      </c>
      <c r="B9" s="17" t="s">
        <v>35</v>
      </c>
      <c r="C9" s="17" t="s">
        <v>36</v>
      </c>
      <c r="D9" s="26">
        <v>77.8</v>
      </c>
      <c r="E9" s="38">
        <f>L9/K9</f>
        <v>0.92972256061925795</v>
      </c>
      <c r="F9" s="17" t="s">
        <v>4</v>
      </c>
      <c r="G9" s="59">
        <v>55</v>
      </c>
      <c r="H9" s="59">
        <v>60</v>
      </c>
      <c r="I9" s="59">
        <v>65</v>
      </c>
      <c r="J9" s="8"/>
      <c r="K9" s="43">
        <v>65</v>
      </c>
      <c r="L9" s="31">
        <f>500/(594.31747775582-27.23842536447*D9+0.82112226871*D9*D9-0.00930733913*D9*D9*D9+0.00004731582*D9*D9*D9*D9-0.00000009054*D9*D9*D9*D9*D9)*K9</f>
        <v>60.43196644025177</v>
      </c>
      <c r="M9" s="18" t="s">
        <v>76</v>
      </c>
    </row>
    <row r="10" spans="1:13">
      <c r="B10" s="19"/>
      <c r="C10" s="19"/>
      <c r="D10" s="28"/>
      <c r="E10" s="35"/>
      <c r="F10" s="19"/>
      <c r="M10" s="6"/>
    </row>
    <row r="11" spans="1:13" ht="16">
      <c r="A11" s="166" t="s">
        <v>62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3">
      <c r="A12" s="51" t="s">
        <v>3</v>
      </c>
      <c r="B12" s="21" t="s">
        <v>37</v>
      </c>
      <c r="C12" s="17" t="s">
        <v>61</v>
      </c>
      <c r="D12" s="37">
        <v>79.5</v>
      </c>
      <c r="E12" s="56">
        <f>L12/K12</f>
        <v>0.68538656676934751</v>
      </c>
      <c r="F12" s="17" t="s">
        <v>27</v>
      </c>
      <c r="G12" s="59">
        <v>80</v>
      </c>
      <c r="H12" s="59">
        <v>85</v>
      </c>
      <c r="I12" s="60">
        <v>90</v>
      </c>
      <c r="J12" s="22"/>
      <c r="K12" s="52">
        <v>85</v>
      </c>
      <c r="L12" s="34">
        <f>500/(-216.0475144+16.2606339*D12-0.002388645*D12*D12-0.00113732*D12*D12*D12+0.00000701863*D12*D12*D12*D12-0.0000000129*D12*D12*D12*D12*D12)*K12</f>
        <v>58.257858175394539</v>
      </c>
      <c r="M12" s="14" t="s">
        <v>77</v>
      </c>
    </row>
    <row r="13" spans="1:13">
      <c r="A13" s="13"/>
      <c r="B13" s="15"/>
      <c r="C13" s="15"/>
      <c r="D13" s="27"/>
      <c r="E13" s="57"/>
      <c r="F13" s="15"/>
      <c r="G13" s="12"/>
      <c r="H13" s="12"/>
      <c r="I13" s="12"/>
      <c r="J13" s="12"/>
      <c r="K13" s="42"/>
      <c r="L13" s="32"/>
      <c r="M13" s="16"/>
    </row>
    <row r="14" spans="1:13" ht="18.75" customHeight="1">
      <c r="A14" s="168" t="s">
        <v>8</v>
      </c>
      <c r="B14" s="168"/>
      <c r="C14" s="168"/>
      <c r="D14" s="168"/>
      <c r="E14" s="166"/>
      <c r="F14" s="166"/>
      <c r="G14" s="168"/>
      <c r="H14" s="168"/>
      <c r="I14" s="168"/>
      <c r="J14" s="168"/>
      <c r="K14" s="168"/>
      <c r="L14" s="166"/>
      <c r="M14" s="166"/>
    </row>
    <row r="15" spans="1:13" ht="13" customHeight="1">
      <c r="A15" s="70" t="s">
        <v>3</v>
      </c>
      <c r="B15" s="79" t="s">
        <v>28</v>
      </c>
      <c r="C15" s="21" t="s">
        <v>38</v>
      </c>
      <c r="D15" s="27">
        <v>89.9</v>
      </c>
      <c r="E15" s="56">
        <f>L15/K15</f>
        <v>0.864463419722443</v>
      </c>
      <c r="F15" s="15" t="s">
        <v>27</v>
      </c>
      <c r="G15" s="86">
        <v>125</v>
      </c>
      <c r="H15" s="71">
        <v>135</v>
      </c>
      <c r="I15" s="92">
        <v>135</v>
      </c>
      <c r="J15" s="22"/>
      <c r="K15" s="93">
        <v>125</v>
      </c>
      <c r="L15" s="87">
        <f>500/(594.31747775582-27.23842536447*D15+0.82112226871*D15*D15-0.00930733913*D15*D15*D15+0.00004731582*D15*D15*D15*D15-0.00000009054*D15*D15*D15*D15*D15)*K15</f>
        <v>108.05792746530537</v>
      </c>
      <c r="M15" s="72" t="s">
        <v>75</v>
      </c>
    </row>
    <row r="16" spans="1:13" ht="13" customHeight="1">
      <c r="A16" s="39" t="s">
        <v>3</v>
      </c>
      <c r="B16" s="80" t="s">
        <v>39</v>
      </c>
      <c r="C16" s="82" t="s">
        <v>40</v>
      </c>
      <c r="D16" s="63">
        <v>89.7</v>
      </c>
      <c r="E16" s="84">
        <f>L16/K16</f>
        <v>0.86526751599169471</v>
      </c>
      <c r="F16" s="62" t="s">
        <v>27</v>
      </c>
      <c r="G16" s="88">
        <v>150</v>
      </c>
      <c r="H16" s="65">
        <v>160</v>
      </c>
      <c r="I16" s="94">
        <v>170</v>
      </c>
      <c r="J16" s="98"/>
      <c r="K16" s="95">
        <v>160</v>
      </c>
      <c r="L16" s="89">
        <f>500/(594.31747775582-27.23842536447*D16+0.82112226871*D16*D16-0.00930733913*D16*D16*D16+0.00004731582*D16*D16*D16*D16-0.00000009054*D16*D16*D16*D16*D16)*K16</f>
        <v>138.44280255867116</v>
      </c>
      <c r="M16" s="73" t="s">
        <v>78</v>
      </c>
    </row>
    <row r="17" spans="1:13" ht="13" customHeight="1">
      <c r="A17" s="74" t="s">
        <v>3</v>
      </c>
      <c r="B17" s="81" t="s">
        <v>24</v>
      </c>
      <c r="C17" s="83" t="s">
        <v>41</v>
      </c>
      <c r="D17" s="76">
        <v>87</v>
      </c>
      <c r="E17" s="85">
        <f>L17/K17</f>
        <v>0.87691621307206946</v>
      </c>
      <c r="F17" s="75" t="s">
        <v>5</v>
      </c>
      <c r="G17" s="90">
        <v>90</v>
      </c>
      <c r="H17" s="78">
        <v>95</v>
      </c>
      <c r="I17" s="96">
        <v>100</v>
      </c>
      <c r="J17" s="99"/>
      <c r="K17" s="97">
        <v>100</v>
      </c>
      <c r="L17" s="91">
        <f>500/(594.31747775582-27.23842536447*D17+0.82112226871*D17*D17-0.00930733913*D17*D17*D17+0.00004731582*D17*D17*D17*D17-0.00000009054*D17*D17*D17*D17*D17)*K17</f>
        <v>87.691621307206944</v>
      </c>
      <c r="M17" s="77" t="s">
        <v>76</v>
      </c>
    </row>
    <row r="18" spans="1:13">
      <c r="A18" s="61"/>
      <c r="B18" s="62"/>
      <c r="C18" s="62"/>
      <c r="D18" s="63"/>
      <c r="E18" s="64"/>
      <c r="F18" s="62"/>
      <c r="G18" s="66"/>
      <c r="H18" s="66"/>
      <c r="I18" s="66"/>
      <c r="J18" s="66"/>
      <c r="K18" s="67"/>
      <c r="L18" s="68"/>
      <c r="M18" s="69"/>
    </row>
    <row r="19" spans="1:13" ht="16">
      <c r="A19" s="166" t="s">
        <v>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</row>
    <row r="20" spans="1:13" ht="13" customHeight="1">
      <c r="A20" s="4" t="s">
        <v>3</v>
      </c>
      <c r="B20" s="17" t="s">
        <v>42</v>
      </c>
      <c r="C20" s="17" t="s">
        <v>43</v>
      </c>
      <c r="D20" s="26">
        <v>107.3</v>
      </c>
      <c r="E20" s="38">
        <f>L20/K20</f>
        <v>0.59306345553001583</v>
      </c>
      <c r="F20" s="17" t="s">
        <v>4</v>
      </c>
      <c r="G20" s="59">
        <v>190</v>
      </c>
      <c r="H20" s="59">
        <v>200</v>
      </c>
      <c r="I20" s="59">
        <v>210</v>
      </c>
      <c r="J20" s="8"/>
      <c r="K20" s="43">
        <v>210</v>
      </c>
      <c r="L20" s="31">
        <f>500/(-216.0475144+16.2606339*D20-0.002388645*D20*D20-0.00113732*D20*D20*D20+0.00000701863*D20*D20*D20*D20-0.0000000129*D20*D20*D20*D20*D20)*K20</f>
        <v>124.54332566130333</v>
      </c>
      <c r="M20" s="18" t="s">
        <v>79</v>
      </c>
    </row>
    <row r="21" spans="1:13">
      <c r="B21" s="19"/>
      <c r="C21" s="19"/>
      <c r="D21" s="28"/>
      <c r="E21" s="35"/>
      <c r="F21" s="19"/>
      <c r="M21" s="6"/>
    </row>
    <row r="22" spans="1:13" ht="16">
      <c r="B22" s="19"/>
      <c r="C22" s="7"/>
      <c r="D22" s="29"/>
      <c r="E22" s="58"/>
      <c r="F22" s="19"/>
      <c r="M22" s="6"/>
    </row>
    <row r="23" spans="1:13" s="11" customFormat="1" ht="18" customHeight="1">
      <c r="A23" s="5"/>
      <c r="B23" s="19"/>
      <c r="C23" s="19"/>
      <c r="D23" s="28"/>
      <c r="E23" s="35"/>
      <c r="F23" s="19"/>
      <c r="G23" s="9"/>
      <c r="H23" s="9"/>
      <c r="I23" s="9"/>
      <c r="J23" s="9"/>
      <c r="K23" s="41"/>
      <c r="L23" s="33"/>
      <c r="M23" s="6"/>
    </row>
    <row r="24" spans="1:13">
      <c r="F24" s="19"/>
      <c r="M24" s="6"/>
    </row>
    <row r="25" spans="1:13">
      <c r="F25" s="19"/>
      <c r="M25" s="6"/>
    </row>
    <row r="26" spans="1:13">
      <c r="F26" s="19"/>
      <c r="M26" s="6"/>
    </row>
    <row r="27" spans="1:13">
      <c r="B27" s="19"/>
      <c r="C27" s="19"/>
      <c r="D27" s="28"/>
      <c r="E27" s="35"/>
      <c r="F27" s="19"/>
      <c r="M27" s="6"/>
    </row>
    <row r="28" spans="1:13" ht="13" customHeight="1">
      <c r="B28" s="19"/>
      <c r="C28" s="19"/>
      <c r="D28" s="28"/>
      <c r="E28" s="35"/>
      <c r="F28" s="19"/>
      <c r="M28" s="6"/>
    </row>
    <row r="29" spans="1:13" ht="13" customHeight="1"/>
    <row r="30" spans="1:13" ht="18" customHeight="1"/>
    <row r="32" spans="1:13" ht="13.5" customHeight="1"/>
  </sheetData>
  <mergeCells count="16">
    <mergeCell ref="A19:M19"/>
    <mergeCell ref="A8:M8"/>
    <mergeCell ref="A11:M11"/>
    <mergeCell ref="A14:M14"/>
    <mergeCell ref="A5:M5"/>
    <mergeCell ref="A1:M2"/>
    <mergeCell ref="C3:C4"/>
    <mergeCell ref="D3:D4"/>
    <mergeCell ref="E3:E4"/>
    <mergeCell ref="A3:A4"/>
    <mergeCell ref="M3:M4"/>
    <mergeCell ref="B3:B4"/>
    <mergeCell ref="G3:J3"/>
    <mergeCell ref="F3:F4"/>
    <mergeCell ref="K3:K4"/>
    <mergeCell ref="L3:L4"/>
  </mergeCells>
  <phoneticPr fontId="10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"/>
  <sheetViews>
    <sheetView zoomScaleNormal="100" workbookViewId="0">
      <selection activeCell="A3" sqref="A3:A4"/>
    </sheetView>
  </sheetViews>
  <sheetFormatPr baseColWidth="10" defaultColWidth="8.83203125" defaultRowHeight="13"/>
  <cols>
    <col min="1" max="1" width="7.5" customWidth="1"/>
    <col min="2" max="2" width="23.1640625" customWidth="1"/>
    <col min="3" max="3" width="27.6640625" customWidth="1"/>
    <col min="4" max="4" width="16.5" style="30" customWidth="1"/>
    <col min="5" max="5" width="13.33203125" style="36" customWidth="1"/>
    <col min="6" max="6" width="32" customWidth="1"/>
    <col min="7" max="9" width="5.83203125" customWidth="1"/>
    <col min="10" max="10" width="4.33203125" bestFit="1" customWidth="1"/>
    <col min="11" max="11" width="10.5" style="25" customWidth="1"/>
    <col min="12" max="12" width="8.6640625" style="36" bestFit="1" customWidth="1"/>
    <col min="13" max="13" width="23.33203125" customWidth="1"/>
  </cols>
  <sheetData>
    <row r="1" spans="1:19" ht="29" customHeight="1">
      <c r="A1" s="151" t="s">
        <v>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20"/>
      <c r="O1" s="20"/>
      <c r="P1" s="20"/>
      <c r="Q1" s="20"/>
      <c r="R1" s="20"/>
      <c r="S1" s="20"/>
    </row>
    <row r="2" spans="1:19" ht="62" customHeight="1" thickBo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20"/>
      <c r="O2" s="20"/>
      <c r="P2" s="20"/>
      <c r="Q2" s="20"/>
      <c r="R2" s="20"/>
      <c r="S2" s="20"/>
    </row>
    <row r="3" spans="1:19" ht="15" customHeight="1">
      <c r="A3" s="159" t="s">
        <v>81</v>
      </c>
      <c r="B3" s="163" t="s">
        <v>0</v>
      </c>
      <c r="C3" s="155" t="s">
        <v>73</v>
      </c>
      <c r="D3" s="155" t="s">
        <v>16</v>
      </c>
      <c r="E3" s="163" t="s">
        <v>13</v>
      </c>
      <c r="F3" s="163" t="s">
        <v>18</v>
      </c>
      <c r="G3" s="165" t="s">
        <v>56</v>
      </c>
      <c r="H3" s="165"/>
      <c r="I3" s="165"/>
      <c r="J3" s="165"/>
      <c r="K3" s="163" t="s">
        <v>1</v>
      </c>
      <c r="L3" s="163" t="s">
        <v>2</v>
      </c>
      <c r="M3" s="161" t="s">
        <v>74</v>
      </c>
      <c r="N3" s="2"/>
      <c r="O3" s="2"/>
      <c r="P3" s="2"/>
      <c r="Q3" s="2"/>
      <c r="R3" s="2"/>
      <c r="S3" s="2"/>
    </row>
    <row r="4" spans="1:19" ht="15" thickBot="1">
      <c r="A4" s="160"/>
      <c r="B4" s="164"/>
      <c r="C4" s="156"/>
      <c r="D4" s="156"/>
      <c r="E4" s="164"/>
      <c r="F4" s="164"/>
      <c r="G4" s="55" t="s">
        <v>3</v>
      </c>
      <c r="H4" s="55" t="s">
        <v>6</v>
      </c>
      <c r="I4" s="55" t="s">
        <v>55</v>
      </c>
      <c r="J4" s="55" t="s">
        <v>15</v>
      </c>
      <c r="K4" s="164"/>
      <c r="L4" s="164"/>
      <c r="M4" s="162"/>
      <c r="N4" s="2"/>
      <c r="O4" s="2"/>
      <c r="P4" s="2"/>
      <c r="Q4" s="2"/>
      <c r="R4" s="2"/>
      <c r="S4" s="2"/>
    </row>
    <row r="5" spans="1:19" ht="16">
      <c r="A5" s="170" t="s">
        <v>45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O5" s="53"/>
      <c r="P5" s="53"/>
    </row>
    <row r="6" spans="1:19">
      <c r="A6" s="4" t="s">
        <v>3</v>
      </c>
      <c r="B6" s="17" t="s">
        <v>44</v>
      </c>
      <c r="C6" s="17" t="s">
        <v>64</v>
      </c>
      <c r="D6" s="26">
        <v>55.9</v>
      </c>
      <c r="E6" s="38">
        <f>L6/K6</f>
        <v>1.1782549940146476</v>
      </c>
      <c r="F6" s="17" t="s">
        <v>27</v>
      </c>
      <c r="G6" s="59">
        <v>62.5</v>
      </c>
      <c r="H6" s="59">
        <v>85</v>
      </c>
      <c r="I6" s="59">
        <v>90</v>
      </c>
      <c r="J6" s="8"/>
      <c r="K6" s="43">
        <v>90</v>
      </c>
      <c r="L6" s="31">
        <f>500/(594.31747775582-27.23842536447*D6+0.82112226871*D6*D6-0.00930733913*D6*D6*D6+0.00004731582*D6*D6*D6*D6-0.00000009054*D6*D6*D6*D6*D6)*K6</f>
        <v>106.04294946131829</v>
      </c>
      <c r="M6" s="18" t="s">
        <v>77</v>
      </c>
      <c r="O6" s="53"/>
      <c r="P6" s="53"/>
    </row>
    <row r="7" spans="1:19">
      <c r="A7" s="5"/>
      <c r="B7" s="19"/>
      <c r="C7" s="19"/>
      <c r="D7" s="28"/>
      <c r="E7" s="35"/>
      <c r="F7" s="19"/>
      <c r="G7" s="41"/>
      <c r="H7" s="41"/>
      <c r="I7" s="41"/>
      <c r="J7" s="9"/>
      <c r="K7" s="41"/>
      <c r="L7" s="33"/>
      <c r="M7" s="6"/>
      <c r="O7" s="53"/>
      <c r="P7" s="53"/>
    </row>
    <row r="8" spans="1:19" ht="16">
      <c r="A8" s="167" t="s">
        <v>63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O8" s="53"/>
      <c r="P8" s="53"/>
    </row>
    <row r="9" spans="1:19">
      <c r="A9" s="4" t="s">
        <v>3</v>
      </c>
      <c r="B9" s="17" t="s">
        <v>46</v>
      </c>
      <c r="C9" s="46" t="s">
        <v>47</v>
      </c>
      <c r="D9" s="26">
        <v>66.5</v>
      </c>
      <c r="E9" s="38">
        <f>L9/K9</f>
        <v>1.0316791798501399</v>
      </c>
      <c r="F9" s="17" t="s">
        <v>4</v>
      </c>
      <c r="G9" s="101">
        <v>80</v>
      </c>
      <c r="H9" s="100">
        <v>90</v>
      </c>
      <c r="I9" s="59">
        <v>90</v>
      </c>
      <c r="J9" s="8"/>
      <c r="K9" s="43">
        <v>90</v>
      </c>
      <c r="L9" s="31">
        <f>500/(594.31747775582-27.23842536447*D9+0.82112226871*D9*D9-0.00930733913*D9*D9*D9+0.00004731582*D9*D9*D9*D9-0.00000009054*D9*D9*D9*D9*D9)*K9</f>
        <v>92.851126186512587</v>
      </c>
      <c r="M9" s="18" t="s">
        <v>78</v>
      </c>
      <c r="O9" s="53"/>
      <c r="P9" s="53"/>
    </row>
    <row r="10" spans="1:19">
      <c r="A10" s="13"/>
      <c r="B10" s="15"/>
      <c r="C10" s="15"/>
      <c r="D10" s="27"/>
      <c r="E10" s="44"/>
      <c r="F10" s="15"/>
      <c r="G10" s="42"/>
      <c r="H10" s="42"/>
      <c r="I10" s="42"/>
      <c r="J10" s="12"/>
      <c r="K10" s="42"/>
      <c r="L10" s="32"/>
      <c r="M10" s="16"/>
      <c r="O10" s="53"/>
      <c r="P10" s="53"/>
    </row>
    <row r="11" spans="1:19" ht="16">
      <c r="A11" s="168" t="s">
        <v>7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O11" s="53"/>
      <c r="P11" s="53"/>
    </row>
    <row r="12" spans="1:19" s="102" customFormat="1">
      <c r="A12" s="70" t="s">
        <v>3</v>
      </c>
      <c r="B12" s="79" t="s">
        <v>26</v>
      </c>
      <c r="C12" s="21" t="s">
        <v>65</v>
      </c>
      <c r="D12" s="27">
        <v>70.099999999999994</v>
      </c>
      <c r="E12" s="56">
        <f>L12/K12</f>
        <v>0.99386564915014486</v>
      </c>
      <c r="F12" s="15" t="s">
        <v>27</v>
      </c>
      <c r="G12" s="105">
        <v>80</v>
      </c>
      <c r="H12" s="106">
        <v>110</v>
      </c>
      <c r="I12" s="86">
        <v>120</v>
      </c>
      <c r="J12" s="107"/>
      <c r="K12" s="93">
        <v>120</v>
      </c>
      <c r="L12" s="87">
        <f>500/(594.31747775582-27.23842536447*D12+0.82112226871*D12*D12-0.00930733913*D12*D12*D12+0.00004731582*D12*D12*D12*D12-0.00000009054*D12*D12*D12*D12*D12)*K12</f>
        <v>119.26387789801738</v>
      </c>
      <c r="M12" s="72" t="s">
        <v>77</v>
      </c>
      <c r="O12" s="103"/>
      <c r="P12" s="103"/>
    </row>
    <row r="13" spans="1:19" s="102" customFormat="1">
      <c r="A13" s="74" t="s">
        <v>3</v>
      </c>
      <c r="B13" s="81" t="s">
        <v>48</v>
      </c>
      <c r="C13" s="83" t="s">
        <v>49</v>
      </c>
      <c r="D13" s="76">
        <v>73.599999999999994</v>
      </c>
      <c r="E13" s="85">
        <f>L13/K13</f>
        <v>0.96209085202005451</v>
      </c>
      <c r="F13" s="75" t="s">
        <v>4</v>
      </c>
      <c r="G13" s="96">
        <v>200</v>
      </c>
      <c r="H13" s="96">
        <v>205</v>
      </c>
      <c r="I13" s="90">
        <v>212.5</v>
      </c>
      <c r="J13" s="108"/>
      <c r="K13" s="97">
        <v>212.5</v>
      </c>
      <c r="L13" s="91">
        <f>500/(594.31747775582-27.23842536447*D13+0.82112226871*D13*D13-0.00930733913*D13*D13*D13+0.00004731582*D13*D13*D13*D13-0.00000009054*D13*D13*D13*D13*D13)*K13</f>
        <v>204.44430605426157</v>
      </c>
      <c r="M13" s="77" t="s">
        <v>78</v>
      </c>
      <c r="O13" s="103"/>
      <c r="P13" s="104"/>
    </row>
    <row r="14" spans="1:19" s="102" customFormat="1">
      <c r="A14" s="61"/>
      <c r="B14" s="62"/>
      <c r="C14" s="62"/>
      <c r="D14" s="63"/>
      <c r="E14" s="64"/>
      <c r="F14" s="62"/>
      <c r="G14" s="67"/>
      <c r="H14" s="67"/>
      <c r="I14" s="67"/>
      <c r="J14" s="66"/>
      <c r="K14" s="67"/>
      <c r="L14" s="68"/>
      <c r="M14" s="69"/>
      <c r="O14" s="103"/>
      <c r="P14" s="103"/>
    </row>
    <row r="15" spans="1:19" s="102" customFormat="1" ht="16">
      <c r="A15" s="168" t="s">
        <v>8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O15" s="103"/>
      <c r="P15" s="103"/>
    </row>
    <row r="16" spans="1:19" s="102" customFormat="1">
      <c r="A16" s="70" t="s">
        <v>3</v>
      </c>
      <c r="B16" s="79" t="s">
        <v>50</v>
      </c>
      <c r="C16" s="21" t="s">
        <v>66</v>
      </c>
      <c r="D16" s="27">
        <v>87.7</v>
      </c>
      <c r="E16" s="56">
        <f>L16/K16</f>
        <v>0.87374989211747123</v>
      </c>
      <c r="F16" s="15" t="s">
        <v>27</v>
      </c>
      <c r="G16" s="105">
        <v>145</v>
      </c>
      <c r="H16" s="105">
        <v>155</v>
      </c>
      <c r="I16" s="86">
        <v>165</v>
      </c>
      <c r="J16" s="107"/>
      <c r="K16" s="93">
        <v>165</v>
      </c>
      <c r="L16" s="87">
        <f>500/(594.31747775582-27.23842536447*D16+0.82112226871*D16*D16-0.00930733913*D16*D16*D16+0.00004731582*D16*D16*D16*D16-0.00000009054*D16*D16*D16*D16*D16)*K16</f>
        <v>144.16873219938276</v>
      </c>
      <c r="M16" s="72" t="s">
        <v>77</v>
      </c>
      <c r="O16" s="103"/>
      <c r="P16" s="103"/>
    </row>
    <row r="17" spans="1:19" s="102" customFormat="1">
      <c r="A17" s="39" t="s">
        <v>3</v>
      </c>
      <c r="B17" s="80" t="s">
        <v>29</v>
      </c>
      <c r="C17" s="82" t="s">
        <v>38</v>
      </c>
      <c r="D17" s="63">
        <v>89.9</v>
      </c>
      <c r="E17" s="84">
        <f>L17/K17</f>
        <v>0.864463419722443</v>
      </c>
      <c r="F17" s="62" t="s">
        <v>27</v>
      </c>
      <c r="G17" s="109">
        <v>200</v>
      </c>
      <c r="H17" s="109">
        <v>210</v>
      </c>
      <c r="I17" s="111">
        <v>220</v>
      </c>
      <c r="J17" s="110"/>
      <c r="K17" s="95">
        <v>210</v>
      </c>
      <c r="L17" s="89">
        <f>500/(594.31747775582-27.23842536447*D17+0.82112226871*D17*D17-0.00930733913*D17*D17*D17+0.00004731582*D17*D17*D17*D17-0.00000009054*D17*D17*D17*D17*D17)*K17</f>
        <v>181.53731814171303</v>
      </c>
      <c r="M17" s="73" t="s">
        <v>75</v>
      </c>
      <c r="O17" s="103"/>
      <c r="P17" s="103"/>
    </row>
    <row r="18" spans="1:19" s="102" customFormat="1">
      <c r="A18" s="74" t="s">
        <v>3</v>
      </c>
      <c r="B18" s="81" t="s">
        <v>30</v>
      </c>
      <c r="C18" s="83" t="s">
        <v>51</v>
      </c>
      <c r="D18" s="76">
        <v>87.75</v>
      </c>
      <c r="E18" s="85">
        <f>L18/K18</f>
        <v>0.87352775125672766</v>
      </c>
      <c r="F18" s="75" t="s">
        <v>27</v>
      </c>
      <c r="G18" s="96">
        <v>170</v>
      </c>
      <c r="H18" s="96">
        <v>180</v>
      </c>
      <c r="I18" s="112">
        <v>190</v>
      </c>
      <c r="J18" s="108"/>
      <c r="K18" s="97">
        <v>180</v>
      </c>
      <c r="L18" s="91">
        <f>500/(594.31747775582-27.23842536447*D18+0.82112226871*D18*D18-0.00930733913*D18*D18*D18+0.00004731582*D18*D18*D18*D18-0.00000009054*D18*D18*D18*D18*D18)*K18</f>
        <v>157.23499522621097</v>
      </c>
      <c r="M18" s="77" t="s">
        <v>78</v>
      </c>
      <c r="O18" s="103"/>
      <c r="P18" s="103"/>
    </row>
    <row r="19" spans="1:19">
      <c r="A19" s="39"/>
      <c r="B19" s="19"/>
      <c r="C19" s="19"/>
      <c r="D19" s="28"/>
      <c r="E19" s="35"/>
      <c r="F19" s="19"/>
      <c r="G19" s="9"/>
      <c r="H19" s="9"/>
      <c r="I19" s="9"/>
      <c r="J19" s="9"/>
      <c r="K19" s="41"/>
      <c r="L19" s="33"/>
      <c r="M19" s="6"/>
      <c r="O19" s="53"/>
      <c r="P19" s="53"/>
    </row>
    <row r="20" spans="1:19" ht="16">
      <c r="A20" s="169" t="s">
        <v>10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1"/>
      <c r="O20" s="54"/>
      <c r="P20" s="54"/>
      <c r="Q20" s="11"/>
      <c r="R20" s="11"/>
      <c r="S20" s="11"/>
    </row>
    <row r="21" spans="1:19">
      <c r="A21" s="49" t="s">
        <v>3</v>
      </c>
      <c r="B21" s="17" t="s">
        <v>31</v>
      </c>
      <c r="C21" s="17" t="s">
        <v>32</v>
      </c>
      <c r="D21" s="26">
        <v>104.4</v>
      </c>
      <c r="E21" s="23">
        <f t="shared" ref="E21" si="0">L21/K21</f>
        <v>0.5986769024509162</v>
      </c>
      <c r="F21" s="17" t="s">
        <v>27</v>
      </c>
      <c r="G21" s="101">
        <v>220</v>
      </c>
      <c r="H21" s="59">
        <v>240</v>
      </c>
      <c r="I21" s="59">
        <v>250</v>
      </c>
      <c r="J21" s="50"/>
      <c r="K21" s="48">
        <v>250</v>
      </c>
      <c r="L21" s="31">
        <f>500/(-216.0475144+16.2606339*D21-0.002388645*D21*D21-0.00113732*D21*D21*D21+0.00000701863*D21*D21*D21*D21-0.0000000129*D21*D21*D21*D21*D21)*K21</f>
        <v>149.66922561272906</v>
      </c>
      <c r="M21" s="47" t="s">
        <v>78</v>
      </c>
      <c r="O21" s="53"/>
      <c r="P21" s="53"/>
    </row>
    <row r="22" spans="1:19">
      <c r="A22" s="39"/>
      <c r="B22" s="19"/>
      <c r="C22" s="19"/>
      <c r="D22" s="28"/>
      <c r="E22" s="35"/>
      <c r="F22" s="19"/>
      <c r="G22" s="9"/>
      <c r="H22" s="9"/>
      <c r="I22" s="40"/>
      <c r="J22" s="9"/>
      <c r="K22" s="41"/>
      <c r="L22" s="33"/>
      <c r="M22" s="6"/>
      <c r="O22" s="53"/>
      <c r="P22" s="53"/>
    </row>
    <row r="23" spans="1:19">
      <c r="A23" s="5"/>
      <c r="B23" s="1"/>
      <c r="C23" s="1"/>
      <c r="D23" s="28"/>
      <c r="E23" s="35"/>
      <c r="F23" s="1"/>
      <c r="G23" s="1"/>
      <c r="H23" s="1"/>
      <c r="I23" s="1"/>
      <c r="J23" s="1"/>
      <c r="K23" s="24"/>
      <c r="L23" s="35"/>
      <c r="M23" s="1"/>
      <c r="O23" s="53"/>
      <c r="P23" s="53"/>
    </row>
  </sheetData>
  <mergeCells count="16">
    <mergeCell ref="A20:M20"/>
    <mergeCell ref="A15:M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11:M11"/>
    <mergeCell ref="A8:M8"/>
    <mergeCell ref="A5:M5"/>
    <mergeCell ref="M3:M4"/>
    <mergeCell ref="L3:L4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zoomScaleNormal="100" workbookViewId="0">
      <selection activeCell="A3" sqref="A3:A4"/>
    </sheetView>
  </sheetViews>
  <sheetFormatPr baseColWidth="10" defaultColWidth="9.1640625" defaultRowHeight="13"/>
  <cols>
    <col min="1" max="1" width="7.5" style="6" bestFit="1" customWidth="1"/>
    <col min="2" max="2" width="22.5" style="6" customWidth="1"/>
    <col min="3" max="3" width="28.5" style="6" bestFit="1" customWidth="1"/>
    <col min="4" max="4" width="21.5" style="29" bestFit="1" customWidth="1"/>
    <col min="5" max="5" width="10.5" style="58" bestFit="1" customWidth="1"/>
    <col min="6" max="6" width="35.33203125" style="6" customWidth="1"/>
    <col min="7" max="9" width="4.6640625" style="41" bestFit="1" customWidth="1"/>
    <col min="10" max="10" width="4.33203125" style="41" bestFit="1" customWidth="1"/>
    <col min="11" max="11" width="11.33203125" style="41" bestFit="1" customWidth="1"/>
    <col min="12" max="12" width="9.33203125" style="33" customWidth="1"/>
    <col min="13" max="13" width="22.33203125" style="6" customWidth="1"/>
    <col min="14" max="16384" width="9.1640625" style="19"/>
  </cols>
  <sheetData>
    <row r="1" spans="1:13" s="5" customFormat="1" ht="29.25" customHeight="1">
      <c r="A1" s="151" t="s">
        <v>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5" customFormat="1" ht="62.25" customHeight="1" thickBo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3" s="2" customFormat="1" ht="12.75" customHeight="1">
      <c r="A3" s="159" t="s">
        <v>81</v>
      </c>
      <c r="B3" s="163" t="s">
        <v>0</v>
      </c>
      <c r="C3" s="155" t="s">
        <v>73</v>
      </c>
      <c r="D3" s="173" t="s">
        <v>16</v>
      </c>
      <c r="E3" s="157" t="s">
        <v>17</v>
      </c>
      <c r="F3" s="163" t="s">
        <v>18</v>
      </c>
      <c r="G3" s="175" t="s">
        <v>80</v>
      </c>
      <c r="H3" s="175"/>
      <c r="I3" s="175"/>
      <c r="J3" s="175"/>
      <c r="K3" s="176" t="s">
        <v>1</v>
      </c>
      <c r="L3" s="157" t="s">
        <v>2</v>
      </c>
      <c r="M3" s="161" t="s">
        <v>74</v>
      </c>
    </row>
    <row r="4" spans="1:13" s="2" customFormat="1" ht="21" customHeight="1" thickBot="1">
      <c r="A4" s="160"/>
      <c r="B4" s="164"/>
      <c r="C4" s="156"/>
      <c r="D4" s="174"/>
      <c r="E4" s="158"/>
      <c r="F4" s="164"/>
      <c r="G4" s="117" t="s">
        <v>3</v>
      </c>
      <c r="H4" s="117" t="s">
        <v>6</v>
      </c>
      <c r="I4" s="117" t="s">
        <v>55</v>
      </c>
      <c r="J4" s="117" t="s">
        <v>15</v>
      </c>
      <c r="K4" s="177"/>
      <c r="L4" s="158"/>
      <c r="M4" s="162"/>
    </row>
    <row r="5" spans="1:13" ht="16">
      <c r="A5" s="171" t="s">
        <v>19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3" s="62" customFormat="1">
      <c r="A6" s="122" t="s">
        <v>3</v>
      </c>
      <c r="B6" s="130" t="s">
        <v>26</v>
      </c>
      <c r="C6" s="21" t="s">
        <v>67</v>
      </c>
      <c r="D6" s="132">
        <v>70.099999999999994</v>
      </c>
      <c r="E6" s="123">
        <f>L6/D6</f>
        <v>0.567113066562137</v>
      </c>
      <c r="F6" s="79" t="s">
        <v>27</v>
      </c>
      <c r="G6" s="135">
        <v>40</v>
      </c>
      <c r="H6" s="137">
        <v>50</v>
      </c>
      <c r="I6" s="125">
        <v>50</v>
      </c>
      <c r="J6" s="52"/>
      <c r="K6" s="93">
        <v>40</v>
      </c>
      <c r="L6" s="87">
        <f>500/(594.31747775582-27.23842536447*D6+0.82112226871*D6*D6-0.00930733913*D6*D6*D6+0.00004731582*D6*D6*D6*D6-0.00000009054*D6*D6*D6*D6*D6)*K6</f>
        <v>39.754625966005797</v>
      </c>
      <c r="M6" s="72" t="s">
        <v>77</v>
      </c>
    </row>
    <row r="7" spans="1:13" s="62" customFormat="1">
      <c r="A7" s="126" t="s">
        <v>3</v>
      </c>
      <c r="B7" s="131" t="s">
        <v>33</v>
      </c>
      <c r="C7" s="133" t="s">
        <v>34</v>
      </c>
      <c r="D7" s="134">
        <v>71.3</v>
      </c>
      <c r="E7" s="127">
        <f t="shared" ref="E7" si="0">L7/D7</f>
        <v>0.82674126243831036</v>
      </c>
      <c r="F7" s="81" t="s">
        <v>27</v>
      </c>
      <c r="G7" s="136">
        <v>50</v>
      </c>
      <c r="H7" s="138">
        <v>60</v>
      </c>
      <c r="I7" s="129">
        <v>62.5</v>
      </c>
      <c r="J7" s="139"/>
      <c r="K7" s="97">
        <v>60</v>
      </c>
      <c r="L7" s="91">
        <f t="shared" ref="L7" si="1">500/(594.31747775582-27.23842536447*D7+0.82112226871*D7*D7-0.00930733913*D7*D7*D7+0.00004731582*D7*D7*D7*D7-0.00000009054*D7*D7*D7*D7*D7)*K7</f>
        <v>58.946652011851526</v>
      </c>
      <c r="M7" s="77" t="s">
        <v>78</v>
      </c>
    </row>
    <row r="8" spans="1:13" s="62" customFormat="1">
      <c r="A8" s="69"/>
      <c r="B8" s="69" t="s">
        <v>20</v>
      </c>
      <c r="C8" s="69"/>
      <c r="D8" s="113"/>
      <c r="E8" s="116"/>
      <c r="F8" s="69"/>
      <c r="G8" s="67"/>
      <c r="H8" s="67"/>
      <c r="I8" s="67"/>
      <c r="J8" s="67"/>
      <c r="K8" s="67"/>
      <c r="L8" s="68"/>
      <c r="M8" s="69"/>
    </row>
    <row r="9" spans="1:13" s="62" customFormat="1" ht="16">
      <c r="A9" s="172" t="s">
        <v>21</v>
      </c>
      <c r="B9" s="172"/>
      <c r="C9" s="172"/>
      <c r="D9" s="172"/>
      <c r="E9" s="172"/>
      <c r="F9" s="172"/>
      <c r="G9" s="172"/>
      <c r="H9" s="172"/>
      <c r="I9" s="172"/>
      <c r="J9" s="172"/>
      <c r="K9" s="67"/>
      <c r="L9" s="68"/>
      <c r="M9" s="69"/>
    </row>
    <row r="10" spans="1:13" s="62" customFormat="1">
      <c r="A10" s="122" t="s">
        <v>3</v>
      </c>
      <c r="B10" s="79" t="s">
        <v>50</v>
      </c>
      <c r="C10" s="21" t="s">
        <v>68</v>
      </c>
      <c r="D10" s="132">
        <v>87.7</v>
      </c>
      <c r="E10" s="123">
        <f>L10/D10</f>
        <v>0.47323967931105909</v>
      </c>
      <c r="F10" s="79" t="s">
        <v>27</v>
      </c>
      <c r="G10" s="142">
        <v>40</v>
      </c>
      <c r="H10" s="135">
        <v>45</v>
      </c>
      <c r="I10" s="144">
        <v>47.5</v>
      </c>
      <c r="J10" s="93"/>
      <c r="K10" s="93">
        <v>47.5</v>
      </c>
      <c r="L10" s="87">
        <f>500/(594.31747775582-27.23842536447*D10+0.82112226871*D10*D10-0.00930733913*D10*D10*D10+0.00004731582*D10*D10*D10*D10-0.00000009054*D10*D10*D10*D10*D10)*K10</f>
        <v>41.503119875579884</v>
      </c>
      <c r="M10" s="72" t="s">
        <v>77</v>
      </c>
    </row>
    <row r="11" spans="1:13" s="62" customFormat="1">
      <c r="A11" s="140" t="s">
        <v>3</v>
      </c>
      <c r="B11" s="80" t="s">
        <v>39</v>
      </c>
      <c r="C11" s="82" t="s">
        <v>40</v>
      </c>
      <c r="D11" s="141">
        <v>89.7</v>
      </c>
      <c r="E11" s="116">
        <f t="shared" ref="E11:E12" si="2">L11/D11</f>
        <v>0.65112104046197761</v>
      </c>
      <c r="F11" s="80" t="s">
        <v>27</v>
      </c>
      <c r="G11" s="143">
        <v>50</v>
      </c>
      <c r="H11" s="143">
        <v>60</v>
      </c>
      <c r="I11" s="145">
        <v>67.5</v>
      </c>
      <c r="J11" s="95"/>
      <c r="K11" s="95">
        <v>67.5</v>
      </c>
      <c r="L11" s="89">
        <f t="shared" ref="L11:L12" si="3">500/(594.31747775582-27.23842536447*D11+0.82112226871*D11*D11-0.00930733913*D11*D11*D11+0.00004731582*D11*D11*D11*D11-0.00000009054*D11*D11*D11*D11*D11)*K11</f>
        <v>58.405557329439397</v>
      </c>
      <c r="M11" s="73" t="s">
        <v>78</v>
      </c>
    </row>
    <row r="12" spans="1:13" s="62" customFormat="1">
      <c r="A12" s="126" t="s">
        <v>6</v>
      </c>
      <c r="B12" s="81" t="s">
        <v>30</v>
      </c>
      <c r="C12" s="83" t="s">
        <v>51</v>
      </c>
      <c r="D12" s="134">
        <v>87.75</v>
      </c>
      <c r="E12" s="127">
        <f t="shared" si="2"/>
        <v>0.52262344092282853</v>
      </c>
      <c r="F12" s="81" t="s">
        <v>27</v>
      </c>
      <c r="G12" s="136">
        <v>42.5</v>
      </c>
      <c r="H12" s="136">
        <v>47.5</v>
      </c>
      <c r="I12" s="138">
        <v>52.5</v>
      </c>
      <c r="J12" s="97"/>
      <c r="K12" s="97">
        <v>52.5</v>
      </c>
      <c r="L12" s="91">
        <f t="shared" si="3"/>
        <v>45.860206940978202</v>
      </c>
      <c r="M12" s="77" t="s">
        <v>78</v>
      </c>
    </row>
    <row r="13" spans="1:13" s="62" customFormat="1">
      <c r="A13" s="66"/>
      <c r="B13" s="69"/>
      <c r="C13" s="69"/>
      <c r="D13" s="113"/>
      <c r="E13" s="116"/>
      <c r="G13" s="67"/>
      <c r="H13" s="118"/>
      <c r="I13" s="67"/>
      <c r="J13" s="67"/>
      <c r="K13" s="67"/>
      <c r="L13" s="68"/>
      <c r="M13" s="69"/>
    </row>
    <row r="14" spans="1:13" s="62" customFormat="1" ht="16">
      <c r="A14" s="172" t="s">
        <v>22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67"/>
      <c r="L14" s="68"/>
      <c r="M14" s="69"/>
    </row>
    <row r="15" spans="1:13" s="62" customFormat="1">
      <c r="A15" s="122" t="s">
        <v>3</v>
      </c>
      <c r="B15" s="79" t="s">
        <v>31</v>
      </c>
      <c r="C15" s="21" t="s">
        <v>32</v>
      </c>
      <c r="D15" s="27">
        <v>104.4</v>
      </c>
      <c r="E15" s="146">
        <f t="shared" ref="E15" si="4">L15/D15</f>
        <v>0.59116806735667005</v>
      </c>
      <c r="F15" s="15" t="s">
        <v>27</v>
      </c>
      <c r="G15" s="144">
        <v>55</v>
      </c>
      <c r="H15" s="124">
        <v>65</v>
      </c>
      <c r="I15" s="135">
        <v>75</v>
      </c>
      <c r="J15" s="52"/>
      <c r="K15" s="93">
        <v>75</v>
      </c>
      <c r="L15" s="87">
        <f t="shared" ref="L15" si="5">500/(594.31747775582-27.23842536447*D15+0.82112226871*D15*D15-0.00930733913*D15*D15*D15+0.00004731582*D15*D15*D15*D15-0.00000009054*D15*D15*D15*D15*D15)*K15</f>
        <v>61.717946232036354</v>
      </c>
      <c r="M15" s="72" t="s">
        <v>78</v>
      </c>
    </row>
    <row r="16" spans="1:13" s="62" customFormat="1">
      <c r="A16" s="126" t="s">
        <v>6</v>
      </c>
      <c r="B16" s="81" t="s">
        <v>52</v>
      </c>
      <c r="C16" s="83" t="s">
        <v>53</v>
      </c>
      <c r="D16" s="76">
        <v>108.7</v>
      </c>
      <c r="E16" s="147">
        <f t="shared" ref="E16" si="6">L16/D16</f>
        <v>0.56243144556970415</v>
      </c>
      <c r="F16" s="75" t="s">
        <v>4</v>
      </c>
      <c r="G16" s="138">
        <v>70</v>
      </c>
      <c r="H16" s="128">
        <v>75</v>
      </c>
      <c r="I16" s="148">
        <v>80</v>
      </c>
      <c r="J16" s="139"/>
      <c r="K16" s="97">
        <v>75</v>
      </c>
      <c r="L16" s="91">
        <f t="shared" ref="L16" si="7">500/(594.31747775582-27.23842536447*D16+0.82112226871*D16*D16-0.00930733913*D16*D16*D16+0.00004731582*D16*D16*D16*D16-0.00000009054*D16*D16*D16*D16*D16)*K16</f>
        <v>61.136298133426841</v>
      </c>
      <c r="M16" s="77" t="s">
        <v>78</v>
      </c>
    </row>
    <row r="17" spans="1:13" s="62" customFormat="1">
      <c r="A17" s="69"/>
      <c r="B17" s="69" t="s">
        <v>20</v>
      </c>
      <c r="C17" s="69"/>
      <c r="D17" s="113"/>
      <c r="E17" s="116"/>
      <c r="F17" s="69"/>
      <c r="G17" s="67"/>
      <c r="H17" s="67"/>
      <c r="I17" s="67"/>
      <c r="J17" s="67"/>
      <c r="K17" s="67"/>
      <c r="L17" s="68"/>
      <c r="M17" s="69"/>
    </row>
    <row r="18" spans="1:13" s="62" customFormat="1">
      <c r="A18" s="69"/>
      <c r="B18" s="69" t="s">
        <v>20</v>
      </c>
      <c r="C18" s="66"/>
      <c r="D18" s="114"/>
      <c r="E18" s="68"/>
      <c r="F18" s="66"/>
      <c r="G18" s="67"/>
      <c r="H18" s="119"/>
      <c r="I18" s="120"/>
      <c r="J18" s="120"/>
      <c r="K18" s="120"/>
      <c r="L18" s="64"/>
    </row>
    <row r="19" spans="1:13" s="62" customFormat="1">
      <c r="A19" s="69"/>
      <c r="B19" s="69" t="s">
        <v>20</v>
      </c>
      <c r="C19" s="66"/>
      <c r="D19" s="114"/>
      <c r="E19" s="68"/>
      <c r="F19" s="66"/>
      <c r="G19" s="67"/>
      <c r="H19" s="119"/>
      <c r="I19" s="120"/>
      <c r="J19" s="120"/>
      <c r="K19" s="120"/>
      <c r="L19" s="64"/>
    </row>
    <row r="20" spans="1:13">
      <c r="B20" s="6" t="s">
        <v>20</v>
      </c>
      <c r="C20" s="9"/>
      <c r="D20" s="115"/>
      <c r="E20" s="33"/>
      <c r="F20" s="9"/>
      <c r="H20" s="121"/>
      <c r="I20" s="24"/>
      <c r="J20" s="24"/>
      <c r="K20" s="24"/>
      <c r="L20" s="35"/>
      <c r="M20" s="19"/>
    </row>
    <row r="21" spans="1:13">
      <c r="B21" s="6" t="s">
        <v>20</v>
      </c>
      <c r="C21" s="9"/>
      <c r="D21" s="115"/>
      <c r="E21" s="33"/>
      <c r="F21" s="9"/>
      <c r="H21" s="121"/>
      <c r="I21" s="24"/>
      <c r="J21" s="24"/>
      <c r="K21" s="24"/>
      <c r="L21" s="35"/>
      <c r="M21" s="19"/>
    </row>
    <row r="22" spans="1:13">
      <c r="B22" s="6" t="s">
        <v>20</v>
      </c>
      <c r="C22" s="9"/>
      <c r="D22" s="115"/>
      <c r="E22" s="33"/>
      <c r="F22" s="9"/>
      <c r="H22" s="121"/>
      <c r="I22" s="24"/>
      <c r="J22" s="24"/>
      <c r="K22" s="24"/>
      <c r="L22" s="35"/>
      <c r="M22" s="19"/>
    </row>
    <row r="23" spans="1:13">
      <c r="B23" s="6" t="s">
        <v>20</v>
      </c>
      <c r="C23" s="9"/>
      <c r="D23" s="115"/>
      <c r="E23" s="33"/>
      <c r="F23" s="9"/>
      <c r="H23" s="121"/>
      <c r="I23" s="24"/>
      <c r="J23" s="24"/>
      <c r="K23" s="24"/>
      <c r="L23" s="35"/>
      <c r="M23" s="19"/>
    </row>
    <row r="24" spans="1:13">
      <c r="B24" s="6" t="s">
        <v>20</v>
      </c>
      <c r="C24" s="9"/>
      <c r="D24" s="115"/>
      <c r="E24" s="33"/>
      <c r="F24" s="9"/>
      <c r="H24" s="121"/>
      <c r="I24" s="24"/>
      <c r="J24" s="24"/>
      <c r="K24" s="24"/>
      <c r="L24" s="35"/>
      <c r="M24" s="19"/>
    </row>
    <row r="25" spans="1:13">
      <c r="B25" s="6" t="s">
        <v>20</v>
      </c>
      <c r="C25" s="9"/>
      <c r="D25" s="115"/>
      <c r="E25" s="33"/>
      <c r="F25" s="9"/>
      <c r="H25" s="121"/>
      <c r="I25" s="24"/>
      <c r="J25" s="24"/>
      <c r="K25" s="24"/>
      <c r="L25" s="35"/>
      <c r="M25" s="19"/>
    </row>
    <row r="26" spans="1:13">
      <c r="B26" s="6" t="s">
        <v>20</v>
      </c>
      <c r="C26" s="9"/>
      <c r="D26" s="115"/>
      <c r="E26" s="33"/>
      <c r="F26" s="9"/>
      <c r="H26" s="121"/>
      <c r="I26" s="24"/>
      <c r="J26" s="24"/>
      <c r="K26" s="24"/>
      <c r="L26" s="35"/>
      <c r="M26" s="19"/>
    </row>
    <row r="27" spans="1:13">
      <c r="B27" s="6" t="s">
        <v>20</v>
      </c>
      <c r="C27" s="9"/>
      <c r="D27" s="115"/>
      <c r="E27" s="33"/>
      <c r="F27" s="9"/>
      <c r="H27" s="121"/>
      <c r="I27" s="24"/>
      <c r="J27" s="24"/>
      <c r="K27" s="24"/>
      <c r="L27" s="35"/>
      <c r="M27" s="19"/>
    </row>
    <row r="28" spans="1:13">
      <c r="B28" s="6" t="s">
        <v>20</v>
      </c>
      <c r="C28" s="9"/>
      <c r="D28" s="115"/>
      <c r="E28" s="33"/>
      <c r="F28" s="9"/>
      <c r="H28" s="121"/>
      <c r="I28" s="24"/>
      <c r="J28" s="24"/>
      <c r="K28" s="24"/>
      <c r="L28" s="35"/>
      <c r="M28" s="19"/>
    </row>
  </sheetData>
  <mergeCells count="14">
    <mergeCell ref="A5:J5"/>
    <mergeCell ref="A9:J9"/>
    <mergeCell ref="A14:J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"/>
  <sheetViews>
    <sheetView workbookViewId="0">
      <selection sqref="A1:B1"/>
    </sheetView>
  </sheetViews>
  <sheetFormatPr baseColWidth="10" defaultColWidth="8.83203125" defaultRowHeight="13"/>
  <cols>
    <col min="1" max="1" width="29.6640625" customWidth="1"/>
    <col min="2" max="2" width="32.83203125" customWidth="1"/>
  </cols>
  <sheetData>
    <row r="1" spans="1:9" ht="84" customHeight="1">
      <c r="A1" s="178" t="s">
        <v>69</v>
      </c>
      <c r="B1" s="178"/>
    </row>
    <row r="2" spans="1:9" ht="13" customHeight="1">
      <c r="A2" s="45"/>
      <c r="B2" s="45"/>
    </row>
    <row r="3" spans="1:9" s="102" customFormat="1" ht="13" customHeight="1">
      <c r="A3" s="102" t="s">
        <v>11</v>
      </c>
      <c r="B3" s="102" t="s">
        <v>70</v>
      </c>
      <c r="C3" s="149"/>
      <c r="D3" s="149"/>
    </row>
    <row r="4" spans="1:9" s="102" customFormat="1" ht="13" customHeight="1">
      <c r="A4" s="102" t="s">
        <v>12</v>
      </c>
      <c r="B4" s="150" t="s">
        <v>23</v>
      </c>
      <c r="C4" s="150"/>
    </row>
    <row r="5" spans="1:9" s="102" customFormat="1" ht="13" customHeight="1">
      <c r="A5" s="102" t="s">
        <v>14</v>
      </c>
      <c r="B5" s="102" t="s">
        <v>70</v>
      </c>
      <c r="C5" s="149"/>
    </row>
    <row r="6" spans="1:9" s="102" customFormat="1" ht="13" customHeight="1">
      <c r="B6" s="150" t="s">
        <v>71</v>
      </c>
      <c r="C6" s="150"/>
      <c r="D6" s="149"/>
      <c r="E6" s="149"/>
      <c r="F6" s="149"/>
      <c r="G6" s="149"/>
      <c r="H6" s="149"/>
      <c r="I6" s="149"/>
    </row>
    <row r="7" spans="1:9" s="102" customFormat="1" ht="13" customHeight="1">
      <c r="B7" s="150" t="s">
        <v>72</v>
      </c>
      <c r="C7" s="150"/>
    </row>
    <row r="8" spans="1:9" s="102" customFormat="1"/>
    <row r="9" spans="1:9" s="102" customFormat="1"/>
    <row r="10" spans="1:9" s="102" customFormat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Жим без экипировки </vt:lpstr>
      <vt:lpstr>IPL Тяга без экипировки</vt:lpstr>
      <vt:lpstr>СПР Подъем на бицепс</vt:lpstr>
      <vt:lpstr>Судейская коллегия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2023-08-31T13:39:57Z</dcterms:modified>
</cp:coreProperties>
</file>