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katerina/Library/Mobile Documents/com~apple~CloudDocs/Documents/СПР/Протоколы/2025/Июль/"/>
    </mc:Choice>
  </mc:AlternateContent>
  <xr:revisionPtr revIDLastSave="0" documentId="13_ncr:1_{36BF49FC-51B7-354E-A0C6-EAB951755FEA}" xr6:coauthVersionLast="47" xr6:coauthVersionMax="47" xr10:uidLastSave="{00000000-0000-0000-0000-000000000000}"/>
  <bookViews>
    <workbookView xWindow="120" yWindow="760" windowWidth="29280" windowHeight="16420" activeTab="4" xr2:uid="{00000000-000D-0000-FFFF-FFFF00000000}"/>
  </bookViews>
  <sheets>
    <sheet name="IPL Двоеборье без экип " sheetId="18" r:id="rId1"/>
    <sheet name="IPL Жим без экип" sheetId="10" r:id="rId2"/>
    <sheet name="WRPF Военный жим" sheetId="16" r:id="rId3"/>
    <sheet name="IPL Тяга без экип" sheetId="14" r:id="rId4"/>
    <sheet name="СПР Подъем на бицепс" sheetId="1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0" l="1"/>
  <c r="E15" i="10" s="1"/>
  <c r="L30" i="15"/>
  <c r="E30" i="15" s="1"/>
  <c r="L29" i="15"/>
  <c r="E29" i="15" s="1"/>
  <c r="L26" i="15"/>
  <c r="E26" i="15" s="1"/>
  <c r="L25" i="15"/>
  <c r="E25" i="15" s="1"/>
  <c r="L22" i="15"/>
  <c r="E22" i="15" s="1"/>
  <c r="L19" i="15"/>
  <c r="E19" i="15" s="1"/>
  <c r="L18" i="15"/>
  <c r="E18" i="15" s="1"/>
  <c r="L17" i="15"/>
  <c r="E17" i="15" s="1"/>
  <c r="L14" i="15"/>
  <c r="E14" i="15" s="1"/>
  <c r="L13" i="15"/>
  <c r="E13" i="15" s="1"/>
  <c r="L10" i="15"/>
  <c r="E10" i="15" s="1"/>
  <c r="L9" i="15"/>
  <c r="E9" i="15" s="1"/>
  <c r="L6" i="15"/>
  <c r="E6" i="15" s="1"/>
  <c r="L19" i="14"/>
  <c r="E19" i="14" s="1"/>
  <c r="L9" i="14"/>
  <c r="E9" i="14" s="1"/>
  <c r="L9" i="16"/>
  <c r="E9" i="16" s="1"/>
  <c r="L40" i="10"/>
  <c r="E40" i="10" s="1"/>
  <c r="L26" i="10"/>
  <c r="E26" i="10" s="1"/>
  <c r="L18" i="10"/>
  <c r="E18" i="10" s="1"/>
  <c r="L19" i="10"/>
  <c r="E19" i="10" s="1"/>
  <c r="L12" i="10"/>
  <c r="E12" i="10" s="1"/>
  <c r="L9" i="10"/>
  <c r="E9" i="10" s="1"/>
  <c r="L6" i="10"/>
  <c r="E6" i="10" s="1"/>
  <c r="P6" i="18"/>
  <c r="P9" i="18"/>
  <c r="E9" i="18" s="1"/>
  <c r="L22" i="10"/>
  <c r="E22" i="10" s="1"/>
  <c r="L6" i="16"/>
  <c r="L16" i="14"/>
  <c r="L13" i="14"/>
  <c r="L23" i="10"/>
  <c r="L27" i="10"/>
  <c r="L30" i="10"/>
  <c r="L33" i="10"/>
  <c r="L36" i="10"/>
  <c r="L37" i="10"/>
  <c r="E6" i="18" l="1"/>
  <c r="E16" i="14"/>
  <c r="E27" i="10"/>
  <c r="E30" i="10"/>
  <c r="E33" i="10"/>
  <c r="E36" i="10"/>
  <c r="E37" i="10"/>
  <c r="E6" i="16"/>
  <c r="L6" i="14"/>
  <c r="E6" i="14" s="1"/>
  <c r="L10" i="14"/>
  <c r="E10" i="14" s="1"/>
  <c r="E13" i="14"/>
  <c r="E23" i="10" l="1"/>
</calcChain>
</file>

<file path=xl/sharedStrings.xml><?xml version="1.0" encoding="utf-8"?>
<sst xmlns="http://schemas.openxmlformats.org/spreadsheetml/2006/main" count="290" uniqueCount="120">
  <si>
    <t>ФИО</t>
  </si>
  <si>
    <t>Собственный вес</t>
  </si>
  <si>
    <t>Город/область</t>
  </si>
  <si>
    <t>Жим</t>
  </si>
  <si>
    <t>Результат</t>
  </si>
  <si>
    <t>Очки</t>
  </si>
  <si>
    <t>1</t>
  </si>
  <si>
    <t>2</t>
  </si>
  <si>
    <t>ВЕСОВАЯ КАТЕГОРИЯ  75</t>
  </si>
  <si>
    <t>ВЕСОВАЯ КАТЕГОРИЯ  100</t>
  </si>
  <si>
    <t>ВЕСОВАЯ КАТЕГОРИЯ  110</t>
  </si>
  <si>
    <t>Собственный  вес</t>
  </si>
  <si>
    <t>Тяга</t>
  </si>
  <si>
    <t>Wilks</t>
  </si>
  <si>
    <t>Рек</t>
  </si>
  <si>
    <t>Собственный 
вес</t>
  </si>
  <si>
    <t>Gloss</t>
  </si>
  <si>
    <t>Город/Область</t>
  </si>
  <si>
    <t/>
  </si>
  <si>
    <t>ВЕСОВАЯ КАТЕГОРИЯ  56</t>
  </si>
  <si>
    <t>ВЕСОВАЯ КАТЕГОРИЯ  60</t>
  </si>
  <si>
    <t>Варламов Иван</t>
  </si>
  <si>
    <t>Альтмайер Виталий</t>
  </si>
  <si>
    <t>3</t>
  </si>
  <si>
    <t>Жим лёжа</t>
  </si>
  <si>
    <t>Становая тяга</t>
  </si>
  <si>
    <t>Сумма</t>
  </si>
  <si>
    <t>Бугровская Ксения</t>
  </si>
  <si>
    <t>Открытая (27.10.1985)/39</t>
  </si>
  <si>
    <t>Геращенко Ирина</t>
  </si>
  <si>
    <t>Сидоренко Александр</t>
  </si>
  <si>
    <t>Штрейх Анатолий</t>
  </si>
  <si>
    <t>Открытая (23.07.2000)/24</t>
  </si>
  <si>
    <t>Тотмянин Павел</t>
  </si>
  <si>
    <t>ВЕСОВАЯ КАТЕГОРИЯ  125</t>
  </si>
  <si>
    <t>ВЕСОВАЯ КАТЕГОРИЯ  48</t>
  </si>
  <si>
    <t>Бардакова Ольга</t>
  </si>
  <si>
    <t>Открытая (22.04.1992)/33</t>
  </si>
  <si>
    <t>Свиридов Захар</t>
  </si>
  <si>
    <t>Шпортун Констанстин</t>
  </si>
  <si>
    <t>Глебов Никита</t>
  </si>
  <si>
    <t>Галиев Семен</t>
  </si>
  <si>
    <t>Жатиков Николай</t>
  </si>
  <si>
    <t>Открытая (16.05.1997)/28</t>
  </si>
  <si>
    <t>Смага Сергей</t>
  </si>
  <si>
    <t>Открытая (11.07.1987)/37</t>
  </si>
  <si>
    <t>Астапов Артем</t>
  </si>
  <si>
    <t>Открытая (27.06.1997)/28</t>
  </si>
  <si>
    <t>Мастера 40-44 (07.03.1983)/42</t>
  </si>
  <si>
    <t>Мастера 45-49 (20.03.1977)/48</t>
  </si>
  <si>
    <t>Филимоничев Сергей</t>
  </si>
  <si>
    <t>Открытая (17.10.1989)/35</t>
  </si>
  <si>
    <t>Рябова Мария</t>
  </si>
  <si>
    <t>Открытая (21.01.1990)/35</t>
  </si>
  <si>
    <t>Наймаер Владислав</t>
  </si>
  <si>
    <t>Чепурных Георгий</t>
  </si>
  <si>
    <t>Юниоры 20-23 (23.04.2003)/22</t>
  </si>
  <si>
    <t>Старчиков Ярослав</t>
  </si>
  <si>
    <t>ВЕСОВАЯ КАТЕГОРИЯ   60</t>
  </si>
  <si>
    <t>Гильфанова Марьям</t>
  </si>
  <si>
    <t>Открытая (21.11.1991)/33</t>
  </si>
  <si>
    <t>ВЕСОВАЯ КАТЕГОРИЯ   56</t>
  </si>
  <si>
    <t>Авхимович Андрей</t>
  </si>
  <si>
    <t>Кирьяков Святослав</t>
  </si>
  <si>
    <t>Чубенко Вадим</t>
  </si>
  <si>
    <t>Новиков Владимир</t>
  </si>
  <si>
    <t>Ахмедли Раул</t>
  </si>
  <si>
    <t>Гериба Глеб</t>
  </si>
  <si>
    <t>ВЕСОВАЯ КАТЕГОРИЯ   75</t>
  </si>
  <si>
    <t>Медведев Егор</t>
  </si>
  <si>
    <t>Багданов Никита</t>
  </si>
  <si>
    <t>ВЕСОВАЯ КАТЕГОРИЯ   90</t>
  </si>
  <si>
    <t>Баранов Иван</t>
  </si>
  <si>
    <t>Мазин Артем</t>
  </si>
  <si>
    <t>Балыкова Елена</t>
  </si>
  <si>
    <t>Мастера 45-49 (14.01.1977)/48</t>
  </si>
  <si>
    <t>Открытое первенство города Прокопьевска
IPL Жим лежа без экипировки
Прокопьевск/Кемеровскя область, 07 июля 2025 года</t>
  </si>
  <si>
    <t>Открытое первенство города Прокопьевска
IPL Силовое двоеборье без экипировки
Прокопьевск/Кемеровскя область, 07 июля 2025 года</t>
  </si>
  <si>
    <t>Открытое первенство города Прокопьевска
WRPF Военный жим
Прокопьевск/Кемеровскя область, 07 июля 2025 года</t>
  </si>
  <si>
    <t>Открытое первенство города Прокопьевска
IPL Становая тяга без экипировки
Прокопьевск/Кемеровскя область, 07 июля 2025 года</t>
  </si>
  <si>
    <t>Открытое первенство города Прокопьевска
СПР Классический подъем на бицепс
Прокопьевск/Кемеровскя область, 07 июля 2025 года</t>
  </si>
  <si>
    <t>Юноши 15-19 (01.06.2009)/16</t>
  </si>
  <si>
    <t>Юноши 15-19 (13.12.2009)/15</t>
  </si>
  <si>
    <t>Юноши 15-19 (16.02.2010)/15</t>
  </si>
  <si>
    <t>Юноши 15-19 (30.01.2010)/15</t>
  </si>
  <si>
    <t>Юноши 15-19 (18.11.2009)/15</t>
  </si>
  <si>
    <t>Юноши 15-19 (25.12.2009)/15</t>
  </si>
  <si>
    <t>Юноши 15-19 (01.08.2009)/15</t>
  </si>
  <si>
    <t>Юноши 15-19 (17.12.2009)/15</t>
  </si>
  <si>
    <t>ВЕСОВАЯ КАТЕГОРИЯ  67.5</t>
  </si>
  <si>
    <t>Девушки 15-19 (07.01.2008)/17</t>
  </si>
  <si>
    <t>ВЕСОВАЯ КАТЕГОРИЯ  82.5</t>
  </si>
  <si>
    <t>ВЕСОВАЯ КАТЕГОРИЯ   67.5</t>
  </si>
  <si>
    <t>ВЕСОВАЯ КАТЕГОРИЯ   82.5</t>
  </si>
  <si>
    <t>Юноши 13-19 (16.02.2010)/15</t>
  </si>
  <si>
    <t>Юноши 13-19 (16.06.2011)/14</t>
  </si>
  <si>
    <t>Юноши 13-19 (14.04.2011)/14</t>
  </si>
  <si>
    <t>Юноши 13-19 (22.11.2011)/13</t>
  </si>
  <si>
    <t>Юноши 13-19 (04.06.2007)/18</t>
  </si>
  <si>
    <t>Юноши 13-19 (06.02.2008)/17</t>
  </si>
  <si>
    <t>Юноши 13-19 (06.07.2010)/15</t>
  </si>
  <si>
    <t>Открытая (23.08.1990)/34</t>
  </si>
  <si>
    <t>Открытая (12.10.1993)/31</t>
  </si>
  <si>
    <t>Юноши 13-19 (27.07.2006)/18</t>
  </si>
  <si>
    <t>Юноши 13-19 (08.02.2011)/14</t>
  </si>
  <si>
    <t>жим</t>
  </si>
  <si>
    <t>Кемеровская область, Прокопьевск</t>
  </si>
  <si>
    <t>Кемеровская область, Осинники</t>
  </si>
  <si>
    <t>Кемеровская область, Киселевск</t>
  </si>
  <si>
    <t>Кемеровская область, Новокузнецк</t>
  </si>
  <si>
    <t>№</t>
  </si>
  <si>
    <t xml:space="preserve">                   Дата рождения/возраст</t>
  </si>
  <si>
    <t>Возрастная группа</t>
  </si>
  <si>
    <t>T</t>
  </si>
  <si>
    <t xml:space="preserve">                     Дата рождения/возраст</t>
  </si>
  <si>
    <t>O</t>
  </si>
  <si>
    <t>M2</t>
  </si>
  <si>
    <t>M1</t>
  </si>
  <si>
    <t>J</t>
  </si>
  <si>
    <t xml:space="preserve">
Дата рождения/Возраст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</si>
</sst>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2"/>
      <name val="Arial Cyr"/>
      <charset val="204"/>
    </font>
    <font>
      <b/>
      <sz val="24"/>
      <name val="Arial Cyr"/>
      <charset val="204"/>
    </font>
    <font>
      <i/>
      <sz val="12"/>
      <name val="Arial"/>
      <family val="2"/>
      <charset val="204"/>
    </font>
    <font>
      <b/>
      <strike/>
      <sz val="10"/>
      <color rgb="FFFF000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strike/>
      <sz val="10"/>
      <color rgb="FFC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4BE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vertical="center"/>
    </xf>
    <xf numFmtId="49" fontId="0" fillId="0" borderId="8" xfId="0" applyNumberForma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5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4" xfId="0" applyNumberForma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/>
    </xf>
    <xf numFmtId="49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16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/>
    </xf>
    <xf numFmtId="164" fontId="1" fillId="4" borderId="6" xfId="0" applyNumberFormat="1" applyFont="1" applyFill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31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165" fontId="1" fillId="0" borderId="35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6EEE-BA2C-44FE-AE19-35FB496579A7}">
  <dimension ref="A1:W9"/>
  <sheetViews>
    <sheetView zoomScaleNormal="100" workbookViewId="0">
      <selection activeCell="Q10" sqref="Q10"/>
    </sheetView>
  </sheetViews>
  <sheetFormatPr baseColWidth="10" defaultColWidth="8.83203125" defaultRowHeight="13"/>
  <cols>
    <col min="1" max="1" width="7.5" customWidth="1"/>
    <col min="2" max="2" width="23.1640625" customWidth="1"/>
    <col min="3" max="3" width="27.83203125" customWidth="1"/>
    <col min="4" max="4" width="16.5" style="23" customWidth="1"/>
    <col min="5" max="5" width="13.1640625" style="27" customWidth="1"/>
    <col min="6" max="6" width="35.83203125" bestFit="1" customWidth="1"/>
    <col min="7" max="9" width="4.6640625" bestFit="1" customWidth="1"/>
    <col min="10" max="10" width="4.33203125" bestFit="1" customWidth="1"/>
    <col min="11" max="13" width="5.6640625" bestFit="1" customWidth="1"/>
    <col min="14" max="14" width="4.33203125" bestFit="1" customWidth="1"/>
    <col min="15" max="15" width="7.1640625" style="18" bestFit="1" customWidth="1"/>
    <col min="16" max="16" width="8.6640625" style="27" bestFit="1" customWidth="1"/>
    <col min="17" max="17" width="23.1640625" customWidth="1"/>
  </cols>
  <sheetData>
    <row r="1" spans="1:23" ht="29" customHeight="1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4"/>
      <c r="R1" s="15"/>
      <c r="S1" s="15"/>
      <c r="T1" s="15"/>
      <c r="U1" s="15"/>
      <c r="V1" s="15"/>
      <c r="W1" s="15"/>
    </row>
    <row r="2" spans="1:23" ht="62" customHeight="1" thickBo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15"/>
      <c r="S2" s="15"/>
      <c r="T2" s="15"/>
      <c r="U2" s="15"/>
      <c r="V2" s="15"/>
      <c r="W2" s="15"/>
    </row>
    <row r="3" spans="1:23" ht="15" customHeight="1">
      <c r="A3" s="127" t="s">
        <v>110</v>
      </c>
      <c r="B3" s="129" t="s">
        <v>0</v>
      </c>
      <c r="C3" s="131" t="s">
        <v>111</v>
      </c>
      <c r="D3" s="133" t="s">
        <v>11</v>
      </c>
      <c r="E3" s="135" t="s">
        <v>13</v>
      </c>
      <c r="F3" s="129" t="s">
        <v>2</v>
      </c>
      <c r="G3" s="142" t="s">
        <v>24</v>
      </c>
      <c r="H3" s="143"/>
      <c r="I3" s="143"/>
      <c r="J3" s="143"/>
      <c r="K3" s="143" t="s">
        <v>25</v>
      </c>
      <c r="L3" s="143"/>
      <c r="M3" s="143"/>
      <c r="N3" s="144"/>
      <c r="O3" s="137" t="s">
        <v>26</v>
      </c>
      <c r="P3" s="135" t="s">
        <v>5</v>
      </c>
      <c r="Q3" s="139" t="s">
        <v>112</v>
      </c>
      <c r="R3" s="2"/>
      <c r="S3" s="2"/>
      <c r="T3" s="2"/>
      <c r="U3" s="2"/>
      <c r="V3" s="2"/>
      <c r="W3" s="2"/>
    </row>
    <row r="4" spans="1:23" ht="15" thickBot="1">
      <c r="A4" s="128"/>
      <c r="B4" s="130"/>
      <c r="C4" s="132"/>
      <c r="D4" s="134"/>
      <c r="E4" s="136"/>
      <c r="F4" s="130"/>
      <c r="G4" s="11">
        <v>1</v>
      </c>
      <c r="H4" s="11">
        <v>2</v>
      </c>
      <c r="I4" s="11">
        <v>3</v>
      </c>
      <c r="J4" s="11" t="s">
        <v>14</v>
      </c>
      <c r="K4" s="11" t="s">
        <v>6</v>
      </c>
      <c r="L4" s="11" t="s">
        <v>7</v>
      </c>
      <c r="M4" s="11" t="s">
        <v>23</v>
      </c>
      <c r="N4" s="11" t="s">
        <v>14</v>
      </c>
      <c r="O4" s="138"/>
      <c r="P4" s="136"/>
      <c r="Q4" s="140"/>
      <c r="R4" s="2"/>
      <c r="S4" s="2"/>
      <c r="T4" s="2"/>
      <c r="U4" s="2"/>
      <c r="V4" s="2"/>
      <c r="W4" s="2"/>
    </row>
    <row r="5" spans="1:23" ht="16">
      <c r="A5" s="141" t="s">
        <v>20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23">
      <c r="A6" s="4" t="s">
        <v>6</v>
      </c>
      <c r="B6" s="12" t="s">
        <v>57</v>
      </c>
      <c r="C6" s="12" t="s">
        <v>81</v>
      </c>
      <c r="D6" s="19">
        <v>59.95</v>
      </c>
      <c r="E6" s="28">
        <f>P6/O6</f>
        <v>0.82231588995842553</v>
      </c>
      <c r="F6" s="12" t="s">
        <v>106</v>
      </c>
      <c r="G6" s="53">
        <v>62.5</v>
      </c>
      <c r="H6" s="53">
        <v>67.5</v>
      </c>
      <c r="I6" s="55">
        <v>70</v>
      </c>
      <c r="J6" s="31"/>
      <c r="K6" s="53">
        <v>135</v>
      </c>
      <c r="L6" s="55">
        <v>142.5</v>
      </c>
      <c r="M6" s="55">
        <v>142.5</v>
      </c>
      <c r="N6" s="8"/>
      <c r="O6" s="31">
        <v>202.5</v>
      </c>
      <c r="P6" s="24">
        <f>500/(-216.0475144+16.2606339*G6-0.002388645*G6*G6-0.00113732*G6*G6*G6+0.00000701863*G6*G6*G6*G6-0.0000000129*G6*G6*G6*G6*G6)*O6</f>
        <v>166.51896771658116</v>
      </c>
      <c r="Q6" s="13" t="s">
        <v>113</v>
      </c>
    </row>
    <row r="8" spans="1:23" ht="16">
      <c r="A8" s="122" t="s">
        <v>89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23">
      <c r="A9" s="4" t="s">
        <v>6</v>
      </c>
      <c r="B9" s="12" t="s">
        <v>30</v>
      </c>
      <c r="C9" s="12" t="s">
        <v>82</v>
      </c>
      <c r="D9" s="19">
        <v>64.45</v>
      </c>
      <c r="E9" s="28">
        <f>P9/O9</f>
        <v>0.79518519555512568</v>
      </c>
      <c r="F9" s="12" t="s">
        <v>106</v>
      </c>
      <c r="G9" s="54">
        <v>65</v>
      </c>
      <c r="H9" s="55">
        <v>72.5</v>
      </c>
      <c r="I9" s="55">
        <v>75</v>
      </c>
      <c r="J9" s="31"/>
      <c r="K9" s="53">
        <v>125</v>
      </c>
      <c r="L9" s="53">
        <v>135</v>
      </c>
      <c r="M9" s="55">
        <v>140</v>
      </c>
      <c r="N9" s="8"/>
      <c r="O9" s="31">
        <v>200</v>
      </c>
      <c r="P9" s="24">
        <f>500/(-216.0475144+16.2606339*G9-0.002388645*G9*G9-0.00113732*G9*G9*G9+0.00000701863*G9*G9*G9*G9-0.0000000129*G9*G9*G9*G9*G9)*O9</f>
        <v>159.03703911102514</v>
      </c>
      <c r="Q9" s="13" t="s">
        <v>113</v>
      </c>
    </row>
  </sheetData>
  <mergeCells count="14">
    <mergeCell ref="A8:Q8"/>
    <mergeCell ref="A1:Q2"/>
    <mergeCell ref="A3:A4"/>
    <mergeCell ref="B3:B4"/>
    <mergeCell ref="C3:C4"/>
    <mergeCell ref="D3:D4"/>
    <mergeCell ref="E3:E4"/>
    <mergeCell ref="F3:F4"/>
    <mergeCell ref="O3:O4"/>
    <mergeCell ref="P3:P4"/>
    <mergeCell ref="Q3:Q4"/>
    <mergeCell ref="A5:Q5"/>
    <mergeCell ref="G3:J3"/>
    <mergeCell ref="K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opLeftCell="A11" zoomScaleNormal="100" workbookViewId="0">
      <selection activeCell="M41" sqref="M41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8" style="3" customWidth="1"/>
    <col min="4" max="4" width="16.1640625" style="23" customWidth="1"/>
    <col min="5" max="5" width="12.5" style="27" customWidth="1"/>
    <col min="6" max="6" width="37.5" style="3" customWidth="1"/>
    <col min="7" max="9" width="5.6640625" style="9" bestFit="1" customWidth="1"/>
    <col min="10" max="10" width="4.33203125" style="9" bestFit="1" customWidth="1"/>
    <col min="11" max="11" width="10.5" style="30" bestFit="1" customWidth="1"/>
    <col min="12" max="12" width="8.6640625" style="25" bestFit="1" customWidth="1"/>
    <col min="13" max="13" width="23.1640625" style="10" customWidth="1"/>
  </cols>
  <sheetData>
    <row r="1" spans="1:13" s="1" customFormat="1" ht="29" customHeight="1">
      <c r="A1" s="123" t="s">
        <v>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3" s="1" customFormat="1" ht="62" customHeight="1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</row>
    <row r="3" spans="1:13" s="2" customFormat="1" ht="12" customHeight="1">
      <c r="A3" s="152" t="s">
        <v>110</v>
      </c>
      <c r="B3" s="156" t="s">
        <v>0</v>
      </c>
      <c r="C3" s="146" t="s">
        <v>114</v>
      </c>
      <c r="D3" s="148" t="s">
        <v>1</v>
      </c>
      <c r="E3" s="150" t="s">
        <v>13</v>
      </c>
      <c r="F3" s="156" t="s">
        <v>2</v>
      </c>
      <c r="G3" s="156" t="s">
        <v>3</v>
      </c>
      <c r="H3" s="156"/>
      <c r="I3" s="156"/>
      <c r="J3" s="156"/>
      <c r="K3" s="158" t="s">
        <v>4</v>
      </c>
      <c r="L3" s="150" t="s">
        <v>5</v>
      </c>
      <c r="M3" s="154" t="s">
        <v>112</v>
      </c>
    </row>
    <row r="4" spans="1:13" s="2" customFormat="1" ht="21" customHeight="1" thickBot="1">
      <c r="A4" s="153"/>
      <c r="B4" s="157"/>
      <c r="C4" s="147"/>
      <c r="D4" s="149"/>
      <c r="E4" s="151"/>
      <c r="F4" s="157"/>
      <c r="G4" s="11">
        <v>1</v>
      </c>
      <c r="H4" s="11">
        <v>2</v>
      </c>
      <c r="I4" s="11">
        <v>3</v>
      </c>
      <c r="J4" s="11" t="s">
        <v>14</v>
      </c>
      <c r="K4" s="159"/>
      <c r="L4" s="151"/>
      <c r="M4" s="155"/>
    </row>
    <row r="5" spans="1:13" s="2" customFormat="1" ht="16">
      <c r="A5" s="122" t="s">
        <v>35</v>
      </c>
      <c r="B5" s="122"/>
      <c r="C5" s="122"/>
      <c r="D5" s="122"/>
      <c r="E5" s="145"/>
      <c r="F5" s="145"/>
      <c r="G5" s="122"/>
      <c r="H5" s="122"/>
      <c r="I5" s="122"/>
      <c r="J5" s="122"/>
      <c r="K5" s="122"/>
      <c r="L5" s="145"/>
      <c r="M5" s="145"/>
    </row>
    <row r="6" spans="1:13" s="2" customFormat="1" ht="14">
      <c r="A6" s="4" t="s">
        <v>6</v>
      </c>
      <c r="B6" s="12" t="s">
        <v>36</v>
      </c>
      <c r="C6" s="12" t="s">
        <v>90</v>
      </c>
      <c r="D6" s="19">
        <v>47.85</v>
      </c>
      <c r="E6" s="28">
        <f>L6/K6</f>
        <v>1.3274688094774945</v>
      </c>
      <c r="F6" s="12" t="s">
        <v>106</v>
      </c>
      <c r="G6" s="53">
        <v>25</v>
      </c>
      <c r="H6" s="53">
        <v>30</v>
      </c>
      <c r="I6" s="53">
        <v>32.5</v>
      </c>
      <c r="J6" s="8"/>
      <c r="K6" s="31">
        <v>32.5</v>
      </c>
      <c r="L6" s="24">
        <f>500/(594.31747775582-27.23842536447*D6+0.82112226871*D6*D6-0.00930733913*D6*D6*D6+0.00004731582*D6*D6*D6*D6-0.00000009054*D6*D6*D6*D6*D6)*K6</f>
        <v>43.14273630801857</v>
      </c>
      <c r="M6" s="13" t="s">
        <v>113</v>
      </c>
    </row>
    <row r="7" spans="1:13" s="2" customFormat="1" ht="13" customHeight="1">
      <c r="C7" s="46"/>
      <c r="D7" s="47"/>
      <c r="E7" s="49"/>
      <c r="K7" s="48"/>
      <c r="L7" s="49"/>
    </row>
    <row r="8" spans="1:13" s="2" customFormat="1" ht="16">
      <c r="A8" s="122" t="s">
        <v>19</v>
      </c>
      <c r="B8" s="122"/>
      <c r="C8" s="122"/>
      <c r="D8" s="122"/>
      <c r="E8" s="145"/>
      <c r="F8" s="145"/>
      <c r="G8" s="122"/>
      <c r="H8" s="122"/>
      <c r="I8" s="122"/>
      <c r="J8" s="122"/>
      <c r="K8" s="122"/>
      <c r="L8" s="145"/>
      <c r="M8" s="145"/>
    </row>
    <row r="9" spans="1:13" s="2" customFormat="1" ht="14">
      <c r="A9" s="4" t="s">
        <v>6</v>
      </c>
      <c r="B9" s="12" t="s">
        <v>27</v>
      </c>
      <c r="C9" s="12" t="s">
        <v>28</v>
      </c>
      <c r="D9" s="19">
        <v>55.9</v>
      </c>
      <c r="E9" s="28">
        <f>L9/K9</f>
        <v>1.1782549940146476</v>
      </c>
      <c r="F9" s="12" t="s">
        <v>106</v>
      </c>
      <c r="G9" s="53">
        <v>65</v>
      </c>
      <c r="H9" s="53">
        <v>67.5</v>
      </c>
      <c r="I9" s="59">
        <v>70</v>
      </c>
      <c r="J9" s="8"/>
      <c r="K9" s="31">
        <v>67.5</v>
      </c>
      <c r="L9" s="24">
        <f>500/(594.31747775582-27.23842536447*D9+0.82112226871*D9*D9-0.00930733913*D9*D9*D9+0.00004731582*D9*D9*D9*D9-0.00000009054*D9*D9*D9*D9*D9)*K9</f>
        <v>79.532212095988712</v>
      </c>
      <c r="M9" s="13" t="s">
        <v>115</v>
      </c>
    </row>
    <row r="10" spans="1:13" s="2" customFormat="1" ht="13" customHeight="1">
      <c r="C10" s="46"/>
      <c r="D10" s="47"/>
      <c r="E10" s="49"/>
      <c r="K10" s="48"/>
      <c r="L10" s="49"/>
    </row>
    <row r="11" spans="1:13" ht="16">
      <c r="A11" s="122" t="s">
        <v>20</v>
      </c>
      <c r="B11" s="122"/>
      <c r="C11" s="122"/>
      <c r="D11" s="122"/>
      <c r="E11" s="145"/>
      <c r="F11" s="145"/>
      <c r="G11" s="122"/>
      <c r="H11" s="122"/>
      <c r="I11" s="122"/>
      <c r="J11" s="122"/>
      <c r="K11" s="122"/>
      <c r="L11" s="145"/>
      <c r="M11" s="145"/>
    </row>
    <row r="12" spans="1:13">
      <c r="A12" s="4" t="s">
        <v>6</v>
      </c>
      <c r="B12" s="12" t="s">
        <v>29</v>
      </c>
      <c r="C12" s="32" t="s">
        <v>37</v>
      </c>
      <c r="D12" s="19">
        <v>57.8</v>
      </c>
      <c r="E12" s="28">
        <f>L12/K12</f>
        <v>1.1478020217758642</v>
      </c>
      <c r="F12" s="12" t="s">
        <v>106</v>
      </c>
      <c r="G12" s="53">
        <v>40</v>
      </c>
      <c r="H12" s="59">
        <v>42.5</v>
      </c>
      <c r="I12" s="59">
        <v>42.5</v>
      </c>
      <c r="J12" s="8"/>
      <c r="K12" s="31">
        <v>40</v>
      </c>
      <c r="L12" s="24">
        <f>500/(594.31747775582-27.23842536447*D12+0.82112226871*D12*D12-0.00930733913*D12*D12*D12+0.00004731582*D12*D12*D12*D12-0.00000009054*D12*D12*D12*D12*D12)*K12</f>
        <v>45.912080871034568</v>
      </c>
      <c r="M12" s="13" t="s">
        <v>115</v>
      </c>
    </row>
    <row r="13" spans="1:13">
      <c r="B13" s="14"/>
      <c r="C13" s="14"/>
      <c r="D13" s="21"/>
      <c r="E13" s="26"/>
      <c r="F13" s="14"/>
      <c r="G13" s="30"/>
      <c r="H13" s="52"/>
      <c r="I13" s="52"/>
      <c r="M13" s="6"/>
    </row>
    <row r="14" spans="1:13" ht="16">
      <c r="A14" s="122" t="s">
        <v>89</v>
      </c>
      <c r="B14" s="122"/>
      <c r="C14" s="122"/>
      <c r="D14" s="122"/>
      <c r="E14" s="145"/>
      <c r="F14" s="145"/>
      <c r="G14" s="122"/>
      <c r="H14" s="122"/>
      <c r="I14" s="122"/>
      <c r="J14" s="122"/>
      <c r="K14" s="122"/>
      <c r="L14" s="145"/>
      <c r="M14" s="145"/>
    </row>
    <row r="15" spans="1:13">
      <c r="A15" s="4" t="s">
        <v>6</v>
      </c>
      <c r="B15" s="12" t="s">
        <v>74</v>
      </c>
      <c r="C15" s="32" t="s">
        <v>75</v>
      </c>
      <c r="D15" s="19">
        <v>63.6</v>
      </c>
      <c r="E15" s="28">
        <f>L15/K15</f>
        <v>1.066301863947092</v>
      </c>
      <c r="F15" s="12" t="s">
        <v>106</v>
      </c>
      <c r="G15" s="53">
        <v>50</v>
      </c>
      <c r="H15" s="53">
        <v>55</v>
      </c>
      <c r="I15" s="53">
        <v>57.5</v>
      </c>
      <c r="J15" s="8"/>
      <c r="K15" s="31">
        <v>57.5</v>
      </c>
      <c r="L15" s="24">
        <f>500/(594.31747775582-27.23842536447*D15+0.82112226871*D15*D15-0.00930733913*D15*D15*D15+0.00004731582*D15*D15*D15*D15-0.00000009054*D15*D15*D15*D15*D15)*K15</f>
        <v>61.312357176957789</v>
      </c>
      <c r="M15" s="13" t="s">
        <v>116</v>
      </c>
    </row>
    <row r="16" spans="1:13" s="2" customFormat="1" ht="17" customHeight="1">
      <c r="C16" s="46"/>
      <c r="D16" s="47"/>
      <c r="E16" s="49"/>
      <c r="K16" s="48"/>
      <c r="L16" s="49"/>
    </row>
    <row r="17" spans="1:13" ht="16">
      <c r="A17" s="145" t="s">
        <v>19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>
      <c r="A18" s="60" t="s">
        <v>6</v>
      </c>
      <c r="B18" s="68" t="s">
        <v>38</v>
      </c>
      <c r="C18" s="16" t="s">
        <v>83</v>
      </c>
      <c r="D18" s="72">
        <v>56</v>
      </c>
      <c r="E18" s="57">
        <f>L18/K18</f>
        <v>1.1766051063308975</v>
      </c>
      <c r="F18" s="68" t="s">
        <v>106</v>
      </c>
      <c r="G18" s="77">
        <v>70</v>
      </c>
      <c r="H18" s="77">
        <v>75</v>
      </c>
      <c r="I18" s="84">
        <v>77.5</v>
      </c>
      <c r="J18" s="81"/>
      <c r="K18" s="78">
        <v>77.5</v>
      </c>
      <c r="L18" s="75">
        <f>500/(594.31747775582-27.23842536447*D18+0.82112226871*D18*D18-0.00930733913*D18*D18*D18+0.00004731582*D18*D18*D18*D18-0.00000009054*D18*D18*D18*D18*D18)*K18</f>
        <v>91.186895740644559</v>
      </c>
      <c r="M18" s="62" t="s">
        <v>113</v>
      </c>
    </row>
    <row r="19" spans="1:13">
      <c r="A19" s="63" t="s">
        <v>7</v>
      </c>
      <c r="B19" s="70" t="s">
        <v>39</v>
      </c>
      <c r="C19" s="73" t="s">
        <v>84</v>
      </c>
      <c r="D19" s="74">
        <v>55</v>
      </c>
      <c r="E19" s="65">
        <f>L19/K19</f>
        <v>1.1933391933871693</v>
      </c>
      <c r="F19" s="70" t="s">
        <v>107</v>
      </c>
      <c r="G19" s="79">
        <v>40</v>
      </c>
      <c r="H19" s="82">
        <v>45</v>
      </c>
      <c r="I19" s="85">
        <v>50</v>
      </c>
      <c r="J19" s="83"/>
      <c r="K19" s="80">
        <v>40</v>
      </c>
      <c r="L19" s="76">
        <f>500/(594.31747775582-27.23842536447*D19+0.82112226871*D19*D19-0.00930733913*D19*D19*D19+0.00004731582*D19*D19*D19*D19-0.00000009054*D19*D19*D19*D19*D19)*K19</f>
        <v>47.733567735486773</v>
      </c>
      <c r="M19" s="67" t="s">
        <v>113</v>
      </c>
    </row>
    <row r="20" spans="1:13">
      <c r="B20" s="14"/>
      <c r="C20" s="14"/>
      <c r="D20" s="21"/>
      <c r="E20" s="26"/>
      <c r="F20" s="14"/>
      <c r="M20" s="6"/>
    </row>
    <row r="21" spans="1:13" ht="16">
      <c r="A21" s="145" t="s">
        <v>89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>
      <c r="A22" s="60" t="s">
        <v>6</v>
      </c>
      <c r="B22" s="68" t="s">
        <v>40</v>
      </c>
      <c r="C22" s="16" t="s">
        <v>85</v>
      </c>
      <c r="D22" s="72">
        <v>63.85</v>
      </c>
      <c r="E22" s="57">
        <f>L22/K22</f>
        <v>0.80727325355363144</v>
      </c>
      <c r="F22" s="16" t="s">
        <v>106</v>
      </c>
      <c r="G22" s="61">
        <v>70</v>
      </c>
      <c r="H22" s="87">
        <v>75</v>
      </c>
      <c r="I22" s="87">
        <v>77.5</v>
      </c>
      <c r="J22" s="17"/>
      <c r="K22" s="78">
        <v>70</v>
      </c>
      <c r="L22" s="75">
        <f>500/(-216.0475144+16.2606339*D22-0.002388645*D22*D22-0.00113732*D22*D22*D22+0.00000701863*D22*D22*D22*D22-0.0000000129*D22*D22*D22*D22*D22)*K22</f>
        <v>56.509127748754203</v>
      </c>
      <c r="M22" s="62" t="s">
        <v>113</v>
      </c>
    </row>
    <row r="23" spans="1:13">
      <c r="A23" s="63" t="s">
        <v>7</v>
      </c>
      <c r="B23" s="70" t="s">
        <v>41</v>
      </c>
      <c r="C23" s="73" t="s">
        <v>86</v>
      </c>
      <c r="D23" s="74">
        <v>64.2</v>
      </c>
      <c r="E23" s="65">
        <f>L23/K23</f>
        <v>0.80352592554094981</v>
      </c>
      <c r="F23" s="73" t="s">
        <v>106</v>
      </c>
      <c r="G23" s="66">
        <v>45</v>
      </c>
      <c r="H23" s="79">
        <v>50</v>
      </c>
      <c r="I23" s="82">
        <v>55</v>
      </c>
      <c r="J23" s="88"/>
      <c r="K23" s="80">
        <v>50</v>
      </c>
      <c r="L23" s="76">
        <f>500/(-216.0475144+16.2606339*D23-0.002388645*D23*D23-0.00113732*D23*D23*D23+0.00000701863*D23*D23*D23*D23-0.0000000129*D23*D23*D23*D23*D23)*K23</f>
        <v>40.176296277047491</v>
      </c>
      <c r="M23" s="67" t="s">
        <v>113</v>
      </c>
    </row>
    <row r="24" spans="1:13">
      <c r="B24" s="14"/>
      <c r="C24" s="14"/>
      <c r="D24" s="21"/>
      <c r="E24" s="26"/>
      <c r="F24" s="14"/>
      <c r="M24" s="6"/>
    </row>
    <row r="25" spans="1:13" ht="16">
      <c r="A25" s="145" t="s">
        <v>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>
      <c r="A26" s="60" t="s">
        <v>6</v>
      </c>
      <c r="B26" s="68" t="s">
        <v>42</v>
      </c>
      <c r="C26" s="16" t="s">
        <v>43</v>
      </c>
      <c r="D26" s="20">
        <v>73.7</v>
      </c>
      <c r="E26" s="56">
        <f>L26/K26</f>
        <v>0.72137294712727018</v>
      </c>
      <c r="F26" s="69" t="s">
        <v>106</v>
      </c>
      <c r="G26" s="86">
        <v>130</v>
      </c>
      <c r="H26" s="77">
        <v>135</v>
      </c>
      <c r="I26" s="90"/>
      <c r="J26" s="17"/>
      <c r="K26" s="78">
        <v>135</v>
      </c>
      <c r="L26" s="75">
        <f>500/(-216.0475144+16.2606339*D26-0.002388645*D26*D26-0.00113732*D26*D26*D26+0.00000701863*D26*D26*D26*D26-0.0000000129*D26*D26*D26*D26*D26)*K26</f>
        <v>97.385347862181476</v>
      </c>
      <c r="M26" s="62" t="s">
        <v>115</v>
      </c>
    </row>
    <row r="27" spans="1:13">
      <c r="A27" s="63" t="s">
        <v>7</v>
      </c>
      <c r="B27" s="70" t="s">
        <v>44</v>
      </c>
      <c r="C27" s="73" t="s">
        <v>45</v>
      </c>
      <c r="D27" s="64">
        <v>74.900000000000006</v>
      </c>
      <c r="E27" s="89">
        <f>L27/K27</f>
        <v>0.71319912118593609</v>
      </c>
      <c r="F27" s="71" t="s">
        <v>106</v>
      </c>
      <c r="G27" s="66">
        <v>100</v>
      </c>
      <c r="H27" s="79">
        <v>105</v>
      </c>
      <c r="I27" s="79">
        <v>107.5</v>
      </c>
      <c r="J27" s="88"/>
      <c r="K27" s="80">
        <v>107.5</v>
      </c>
      <c r="L27" s="76">
        <f>500/(-216.0475144+16.2606339*D27-0.002388645*D27*D27-0.00113732*D27*D27*D27+0.00000701863*D27*D27*D27*D27-0.0000000129*D27*D27*D27*D27*D27)*K27</f>
        <v>76.668905527488135</v>
      </c>
      <c r="M27" s="67" t="s">
        <v>115</v>
      </c>
    </row>
    <row r="28" spans="1:13">
      <c r="B28" s="14"/>
      <c r="C28" s="14"/>
      <c r="D28" s="21"/>
      <c r="E28" s="26"/>
      <c r="F28" s="14"/>
      <c r="M28" s="6"/>
    </row>
    <row r="29" spans="1:13" ht="16">
      <c r="A29" s="145" t="s">
        <v>91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4" t="s">
        <v>6</v>
      </c>
      <c r="B30" s="12" t="s">
        <v>46</v>
      </c>
      <c r="C30" s="32" t="s">
        <v>47</v>
      </c>
      <c r="D30" s="19">
        <v>81.900000000000006</v>
      </c>
      <c r="E30" s="28">
        <f>L30/K30</f>
        <v>0.67282639437097003</v>
      </c>
      <c r="F30" s="12" t="s">
        <v>107</v>
      </c>
      <c r="G30" s="53">
        <v>112.5</v>
      </c>
      <c r="H30" s="53">
        <v>120</v>
      </c>
      <c r="I30" s="59">
        <v>125</v>
      </c>
      <c r="J30" s="8"/>
      <c r="K30" s="31">
        <v>120</v>
      </c>
      <c r="L30" s="24">
        <f>500/(-216.0475144+16.2606339*D30-0.002388645*D30*D30-0.00113732*D30*D30*D30+0.00000701863*D30*D30*D30*D30-0.0000000129*D30*D30*D30*D30*D30)*K30</f>
        <v>80.739167324516401</v>
      </c>
      <c r="M30" s="13" t="s">
        <v>115</v>
      </c>
    </row>
    <row r="31" spans="1:13">
      <c r="B31" s="14"/>
      <c r="C31" s="14"/>
      <c r="D31" s="21"/>
      <c r="E31" s="26"/>
      <c r="F31" s="14"/>
      <c r="M31" s="6"/>
    </row>
    <row r="32" spans="1:13" ht="16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>
      <c r="A33" s="4" t="s">
        <v>6</v>
      </c>
      <c r="B33" s="12" t="s">
        <v>31</v>
      </c>
      <c r="C33" s="12" t="s">
        <v>48</v>
      </c>
      <c r="D33" s="19">
        <v>92.1</v>
      </c>
      <c r="E33" s="28">
        <f>L33/K33</f>
        <v>0.63107269026665036</v>
      </c>
      <c r="F33" s="12" t="s">
        <v>106</v>
      </c>
      <c r="G33" s="53">
        <v>155</v>
      </c>
      <c r="H33" s="53">
        <v>160</v>
      </c>
      <c r="I33" s="59">
        <v>165</v>
      </c>
      <c r="J33" s="8"/>
      <c r="K33" s="31">
        <v>160</v>
      </c>
      <c r="L33" s="24">
        <f>500/(-216.0475144+16.2606339*D33-0.002388645*D33*D33-0.00113732*D33*D33*D33+0.00000701863*D33*D33*D33*D33-0.0000000129*D33*D33*D33*D33*D33)*K33</f>
        <v>100.97163044266406</v>
      </c>
      <c r="M33" s="13" t="s">
        <v>117</v>
      </c>
    </row>
    <row r="34" spans="1:13">
      <c r="B34" s="14"/>
      <c r="C34" s="14"/>
      <c r="D34" s="21"/>
      <c r="E34" s="26"/>
      <c r="F34" s="14"/>
      <c r="M34" s="6"/>
    </row>
    <row r="35" spans="1:13" ht="16">
      <c r="A35" s="145" t="s">
        <v>10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3">
      <c r="A36" s="60" t="s">
        <v>6</v>
      </c>
      <c r="B36" s="68" t="s">
        <v>21</v>
      </c>
      <c r="C36" s="16" t="s">
        <v>32</v>
      </c>
      <c r="D36" s="72">
        <v>108.2</v>
      </c>
      <c r="E36" s="57">
        <f>L36/K36</f>
        <v>0.59144744911851643</v>
      </c>
      <c r="F36" s="68" t="s">
        <v>107</v>
      </c>
      <c r="G36" s="77">
        <v>160</v>
      </c>
      <c r="H36" s="77">
        <v>175</v>
      </c>
      <c r="I36" s="84">
        <v>180</v>
      </c>
      <c r="J36" s="81"/>
      <c r="K36" s="78">
        <v>180</v>
      </c>
      <c r="L36" s="75">
        <f>500/(-216.0475144+16.2606339*D36-0.002388645*D36*D36-0.00113732*D36*D36*D36+0.00000701863*D36*D36*D36*D36-0.0000000129*D36*D36*D36*D36*D36)*K36</f>
        <v>106.46054084133296</v>
      </c>
      <c r="M36" s="62" t="s">
        <v>115</v>
      </c>
    </row>
    <row r="37" spans="1:13">
      <c r="A37" s="63" t="s">
        <v>6</v>
      </c>
      <c r="B37" s="70" t="s">
        <v>22</v>
      </c>
      <c r="C37" s="73" t="s">
        <v>49</v>
      </c>
      <c r="D37" s="74">
        <v>107.6</v>
      </c>
      <c r="E37" s="65">
        <f>L37/K37</f>
        <v>0.59251842951808187</v>
      </c>
      <c r="F37" s="70" t="s">
        <v>106</v>
      </c>
      <c r="G37" s="79">
        <v>160</v>
      </c>
      <c r="H37" s="82">
        <v>167.5</v>
      </c>
      <c r="I37" s="91">
        <v>167.5</v>
      </c>
      <c r="J37" s="83"/>
      <c r="K37" s="80">
        <v>167.5</v>
      </c>
      <c r="L37" s="76">
        <f>500/(-216.0475144+16.2606339*D37-0.002388645*D37*D37-0.00113732*D37*D37*D37+0.00000701863*D37*D37*D37*D37-0.0000000129*D37*D37*D37*D37*D37)*K37</f>
        <v>99.246836944278712</v>
      </c>
      <c r="M37" s="67" t="s">
        <v>116</v>
      </c>
    </row>
    <row r="38" spans="1:13">
      <c r="B38" s="14"/>
      <c r="C38" s="14"/>
      <c r="D38" s="21"/>
      <c r="E38" s="26"/>
      <c r="F38" s="14"/>
      <c r="M38" s="6"/>
    </row>
    <row r="39" spans="1:13" ht="16">
      <c r="A39" s="145" t="s">
        <v>34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1:13">
      <c r="A40" s="4" t="s">
        <v>6</v>
      </c>
      <c r="B40" s="12" t="s">
        <v>50</v>
      </c>
      <c r="C40" s="12" t="s">
        <v>87</v>
      </c>
      <c r="D40" s="19">
        <v>111.3</v>
      </c>
      <c r="E40" s="28">
        <f>L40/K40</f>
        <v>0.58629814334172892</v>
      </c>
      <c r="F40" s="12" t="s">
        <v>107</v>
      </c>
      <c r="G40" s="53">
        <v>120</v>
      </c>
      <c r="H40" s="53">
        <v>130</v>
      </c>
      <c r="I40" s="53">
        <v>135</v>
      </c>
      <c r="J40" s="8"/>
      <c r="K40" s="31">
        <v>135</v>
      </c>
      <c r="L40" s="24">
        <f>500/(-216.0475144+16.2606339*D40-0.002388645*D40*D40-0.00113732*D40*D40*D40+0.00000701863*D40*D40*D40*D40-0.0000000129*D40*D40*D40*D40*D40)*K40</f>
        <v>79.150249351133397</v>
      </c>
      <c r="M40" s="13" t="s">
        <v>113</v>
      </c>
    </row>
    <row r="41" spans="1:13" ht="14">
      <c r="B41" s="44"/>
      <c r="C41" s="44"/>
      <c r="D41" s="22"/>
      <c r="E41" s="58"/>
      <c r="F41" s="14"/>
      <c r="M41" s="6"/>
    </row>
    <row r="42" spans="1:13" ht="14">
      <c r="B42" s="2"/>
      <c r="C42" s="2"/>
      <c r="D42" s="45"/>
      <c r="E42" s="49"/>
      <c r="F42" s="14"/>
      <c r="M42" s="6"/>
    </row>
    <row r="43" spans="1:13">
      <c r="B43" s="14"/>
      <c r="C43" s="6"/>
      <c r="D43" s="30"/>
      <c r="E43" s="25"/>
      <c r="F43" s="14"/>
      <c r="M43" s="6"/>
    </row>
    <row r="44" spans="1:13" ht="13" customHeight="1">
      <c r="B44" s="14"/>
      <c r="C44" s="6"/>
      <c r="D44" s="30"/>
      <c r="E44" s="25"/>
      <c r="F44" s="14"/>
      <c r="M44" s="6"/>
    </row>
    <row r="45" spans="1:13" ht="13" customHeight="1">
      <c r="B45" s="14"/>
      <c r="C45" s="6"/>
      <c r="D45" s="30"/>
      <c r="E45" s="25"/>
    </row>
    <row r="46" spans="1:13" ht="18" customHeight="1"/>
    <row r="48" spans="1:13" ht="13.5" customHeight="1"/>
  </sheetData>
  <mergeCells count="22">
    <mergeCell ref="A1:M2"/>
    <mergeCell ref="C3:C4"/>
    <mergeCell ref="D3:D4"/>
    <mergeCell ref="E3:E4"/>
    <mergeCell ref="A3:A4"/>
    <mergeCell ref="M3:M4"/>
    <mergeCell ref="B3:B4"/>
    <mergeCell ref="G3:J3"/>
    <mergeCell ref="K3:K4"/>
    <mergeCell ref="F3:F4"/>
    <mergeCell ref="L3:L4"/>
    <mergeCell ref="A5:M5"/>
    <mergeCell ref="A8:M8"/>
    <mergeCell ref="A11:M11"/>
    <mergeCell ref="A17:M17"/>
    <mergeCell ref="A39:M39"/>
    <mergeCell ref="A35:M35"/>
    <mergeCell ref="A21:M21"/>
    <mergeCell ref="A25:M25"/>
    <mergeCell ref="A29:M29"/>
    <mergeCell ref="A32:M32"/>
    <mergeCell ref="A14:M14"/>
  </mergeCells>
  <phoneticPr fontId="7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E4F0-E795-4171-9FC5-76E319257EF1}">
  <dimension ref="A1:M17"/>
  <sheetViews>
    <sheetView zoomScaleNormal="100" workbookViewId="0">
      <selection activeCell="M10" sqref="M10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8" style="3" customWidth="1"/>
    <col min="4" max="4" width="16.1640625" style="23" customWidth="1"/>
    <col min="5" max="5" width="12.5" style="27" customWidth="1"/>
    <col min="6" max="6" width="36.33203125" style="3" customWidth="1"/>
    <col min="7" max="9" width="5.6640625" style="9" bestFit="1" customWidth="1"/>
    <col min="10" max="10" width="4.33203125" style="9" bestFit="1" customWidth="1"/>
    <col min="11" max="11" width="10.5" style="30" bestFit="1" customWidth="1"/>
    <col min="12" max="12" width="8.6640625" style="25" bestFit="1" customWidth="1"/>
    <col min="13" max="13" width="23.1640625" style="10" customWidth="1"/>
  </cols>
  <sheetData>
    <row r="1" spans="1:13" s="1" customFormat="1" ht="29" customHeight="1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3" s="1" customFormat="1" ht="62" customHeight="1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</row>
    <row r="3" spans="1:13" s="2" customFormat="1" ht="15" customHeight="1">
      <c r="A3" s="152" t="s">
        <v>110</v>
      </c>
      <c r="B3" s="156" t="s">
        <v>0</v>
      </c>
      <c r="C3" s="146" t="s">
        <v>114</v>
      </c>
      <c r="D3" s="148" t="s">
        <v>1</v>
      </c>
      <c r="E3" s="150" t="s">
        <v>13</v>
      </c>
      <c r="F3" s="156" t="s">
        <v>2</v>
      </c>
      <c r="G3" s="156" t="s">
        <v>3</v>
      </c>
      <c r="H3" s="156"/>
      <c r="I3" s="156"/>
      <c r="J3" s="156"/>
      <c r="K3" s="158" t="s">
        <v>4</v>
      </c>
      <c r="L3" s="150" t="s">
        <v>5</v>
      </c>
      <c r="M3" s="154" t="s">
        <v>112</v>
      </c>
    </row>
    <row r="4" spans="1:13" s="2" customFormat="1" ht="17" customHeight="1" thickBot="1">
      <c r="A4" s="153"/>
      <c r="B4" s="157"/>
      <c r="C4" s="147"/>
      <c r="D4" s="149"/>
      <c r="E4" s="151"/>
      <c r="F4" s="157"/>
      <c r="G4" s="11">
        <v>1</v>
      </c>
      <c r="H4" s="11">
        <v>2</v>
      </c>
      <c r="I4" s="11">
        <v>3</v>
      </c>
      <c r="J4" s="11" t="s">
        <v>14</v>
      </c>
      <c r="K4" s="159"/>
      <c r="L4" s="151"/>
      <c r="M4" s="155"/>
    </row>
    <row r="5" spans="1:13" ht="16">
      <c r="A5" s="122" t="s">
        <v>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>
      <c r="A6" s="4" t="s">
        <v>6</v>
      </c>
      <c r="B6" s="12" t="s">
        <v>33</v>
      </c>
      <c r="C6" s="32" t="s">
        <v>51</v>
      </c>
      <c r="D6" s="34">
        <v>98.9</v>
      </c>
      <c r="E6" s="28">
        <f>L6/K6</f>
        <v>0.61125214596553534</v>
      </c>
      <c r="F6" s="12" t="s">
        <v>108</v>
      </c>
      <c r="G6" s="53">
        <v>175</v>
      </c>
      <c r="H6" s="53">
        <v>185</v>
      </c>
      <c r="I6" s="53">
        <v>190</v>
      </c>
      <c r="J6" s="8"/>
      <c r="K6" s="35">
        <v>190</v>
      </c>
      <c r="L6" s="24">
        <f>500/(-216.0475144+16.2606339*D6-0.002388645*D6*D6-0.00113732*D6*D6*D6+0.00000701863*D6*D6*D6*D6-0.0000000129*D6*D6*D6*D6*D6)*K6</f>
        <v>116.13790773345171</v>
      </c>
      <c r="M6" s="13" t="s">
        <v>115</v>
      </c>
    </row>
    <row r="7" spans="1:13">
      <c r="B7" s="14"/>
      <c r="C7" s="14"/>
      <c r="D7" s="21"/>
      <c r="E7" s="26"/>
      <c r="F7" s="14"/>
      <c r="M7" s="6"/>
    </row>
    <row r="8" spans="1:13" ht="16">
      <c r="A8" s="122" t="s">
        <v>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3">
      <c r="A9" s="4" t="s">
        <v>6</v>
      </c>
      <c r="B9" s="12" t="s">
        <v>21</v>
      </c>
      <c r="C9" s="32" t="s">
        <v>32</v>
      </c>
      <c r="D9" s="34">
        <v>108.2</v>
      </c>
      <c r="E9" s="28">
        <f>L9/K9</f>
        <v>0.59144744911851643</v>
      </c>
      <c r="F9" s="12" t="s">
        <v>107</v>
      </c>
      <c r="G9" s="53">
        <v>110</v>
      </c>
      <c r="H9" s="53">
        <v>130</v>
      </c>
      <c r="I9" s="53">
        <v>150</v>
      </c>
      <c r="J9" s="8"/>
      <c r="K9" s="35">
        <v>150</v>
      </c>
      <c r="L9" s="24">
        <f>500/(-216.0475144+16.2606339*D9-0.002388645*D9*D9-0.00113732*D9*D9*D9+0.00000701863*D9*D9*D9*D9-0.0000000129*D9*D9*D9*D9*D9)*K9</f>
        <v>88.717117367777462</v>
      </c>
      <c r="M9" s="13" t="s">
        <v>115</v>
      </c>
    </row>
    <row r="10" spans="1:13">
      <c r="F10" s="14"/>
      <c r="M10" s="6"/>
    </row>
    <row r="11" spans="1:13">
      <c r="F11" s="14"/>
      <c r="M11" s="6"/>
    </row>
    <row r="13" spans="1:13" ht="13" customHeight="1"/>
    <row r="14" spans="1:13" ht="13" customHeight="1"/>
    <row r="15" spans="1:13" ht="18" customHeight="1"/>
    <row r="17" ht="13.5" customHeight="1"/>
  </sheetData>
  <mergeCells count="13">
    <mergeCell ref="A8:M8"/>
    <mergeCell ref="A5:M5"/>
    <mergeCell ref="L3:L4"/>
    <mergeCell ref="M3:M4"/>
    <mergeCell ref="A1:M2"/>
    <mergeCell ref="A3:A4"/>
    <mergeCell ref="B3:B4"/>
    <mergeCell ref="C3:C4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zoomScaleNormal="100" workbookViewId="0">
      <selection activeCell="M20" sqref="M20"/>
    </sheetView>
  </sheetViews>
  <sheetFormatPr baseColWidth="10" defaultColWidth="8.83203125" defaultRowHeight="13"/>
  <cols>
    <col min="1" max="1" width="7.5" customWidth="1"/>
    <col min="2" max="2" width="23.1640625" customWidth="1"/>
    <col min="3" max="3" width="27.83203125" customWidth="1"/>
    <col min="4" max="4" width="16.5" style="23" customWidth="1"/>
    <col min="5" max="5" width="13.1640625" style="27" customWidth="1"/>
    <col min="6" max="6" width="38.33203125" bestFit="1" customWidth="1"/>
    <col min="7" max="9" width="5.83203125" customWidth="1"/>
    <col min="10" max="10" width="4.5" bestFit="1" customWidth="1"/>
    <col min="11" max="11" width="10.5" style="18" bestFit="1" customWidth="1"/>
    <col min="12" max="12" width="8.83203125" style="27" bestFit="1" customWidth="1"/>
    <col min="13" max="13" width="23.1640625" customWidth="1"/>
  </cols>
  <sheetData>
    <row r="1" spans="1:19" ht="29" customHeight="1">
      <c r="A1" s="123" t="s">
        <v>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15"/>
      <c r="O1" s="15"/>
      <c r="P1" s="15"/>
      <c r="Q1" s="15"/>
      <c r="R1" s="15"/>
      <c r="S1" s="15"/>
    </row>
    <row r="2" spans="1:19" ht="62" customHeight="1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15"/>
      <c r="O2" s="15"/>
      <c r="P2" s="15"/>
      <c r="Q2" s="15"/>
      <c r="R2" s="15"/>
      <c r="S2" s="15"/>
    </row>
    <row r="3" spans="1:19" ht="12" customHeight="1">
      <c r="A3" s="127" t="s">
        <v>110</v>
      </c>
      <c r="B3" s="129" t="s">
        <v>0</v>
      </c>
      <c r="C3" s="131" t="s">
        <v>111</v>
      </c>
      <c r="D3" s="133" t="s">
        <v>11</v>
      </c>
      <c r="E3" s="135" t="s">
        <v>13</v>
      </c>
      <c r="F3" s="129" t="s">
        <v>2</v>
      </c>
      <c r="G3" s="142" t="s">
        <v>12</v>
      </c>
      <c r="H3" s="143"/>
      <c r="I3" s="143"/>
      <c r="J3" s="144"/>
      <c r="K3" s="137" t="s">
        <v>4</v>
      </c>
      <c r="L3" s="135" t="s">
        <v>5</v>
      </c>
      <c r="M3" s="139" t="s">
        <v>112</v>
      </c>
      <c r="N3" s="2"/>
      <c r="O3" s="2"/>
      <c r="P3" s="2"/>
      <c r="Q3" s="2"/>
      <c r="R3" s="2"/>
      <c r="S3" s="2"/>
    </row>
    <row r="4" spans="1:19" ht="21" customHeight="1" thickBot="1">
      <c r="A4" s="128"/>
      <c r="B4" s="130"/>
      <c r="C4" s="132"/>
      <c r="D4" s="134"/>
      <c r="E4" s="136"/>
      <c r="F4" s="130"/>
      <c r="G4" s="11">
        <v>1</v>
      </c>
      <c r="H4" s="11">
        <v>2</v>
      </c>
      <c r="I4" s="11">
        <v>3</v>
      </c>
      <c r="J4" s="11" t="s">
        <v>14</v>
      </c>
      <c r="K4" s="138"/>
      <c r="L4" s="136"/>
      <c r="M4" s="140"/>
      <c r="N4" s="2"/>
      <c r="O4" s="2"/>
      <c r="P4" s="2"/>
      <c r="Q4" s="2"/>
      <c r="R4" s="2"/>
      <c r="S4" s="2"/>
    </row>
    <row r="5" spans="1:19" ht="16">
      <c r="A5" s="141" t="s">
        <v>20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9">
      <c r="A6" s="4" t="s">
        <v>6</v>
      </c>
      <c r="B6" s="12" t="s">
        <v>52</v>
      </c>
      <c r="C6" s="12" t="s">
        <v>53</v>
      </c>
      <c r="D6" s="19">
        <v>59.65</v>
      </c>
      <c r="E6" s="28">
        <f>L6/K6</f>
        <v>1.1199566613547753</v>
      </c>
      <c r="F6" s="12" t="s">
        <v>106</v>
      </c>
      <c r="G6" s="53">
        <v>125</v>
      </c>
      <c r="H6" s="53">
        <v>130</v>
      </c>
      <c r="I6" s="53">
        <v>135</v>
      </c>
      <c r="J6" s="8"/>
      <c r="K6" s="31">
        <v>135</v>
      </c>
      <c r="L6" s="24">
        <f>500/(594.31747775582-27.23842536447*D6+0.82112226871*D6*D6-0.00930733913*D6*D6*D6+0.00004731582*D6*D6*D6*D6-0.00000009054*D6*D6*D6*D6*D6)*K6</f>
        <v>151.19414928289467</v>
      </c>
      <c r="M6" s="13" t="s">
        <v>115</v>
      </c>
    </row>
    <row r="7" spans="1:19">
      <c r="A7" s="5"/>
      <c r="B7" s="14"/>
      <c r="C7" s="14"/>
      <c r="D7" s="21"/>
      <c r="E7" s="26"/>
      <c r="F7" s="14"/>
      <c r="G7" s="30"/>
      <c r="H7" s="30"/>
      <c r="I7" s="30"/>
      <c r="J7" s="9"/>
      <c r="K7" s="30"/>
      <c r="L7" s="25"/>
      <c r="M7" s="6"/>
    </row>
    <row r="8" spans="1:19" ht="16">
      <c r="A8" s="145" t="s">
        <v>89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9">
      <c r="A9" s="60" t="s">
        <v>6</v>
      </c>
      <c r="B9" s="68" t="s">
        <v>30</v>
      </c>
      <c r="C9" s="16" t="s">
        <v>82</v>
      </c>
      <c r="D9" s="72">
        <v>64.45</v>
      </c>
      <c r="E9" s="57">
        <f>L9/K9</f>
        <v>1.0557500048787694</v>
      </c>
      <c r="F9" s="68" t="s">
        <v>106</v>
      </c>
      <c r="G9" s="77">
        <v>125</v>
      </c>
      <c r="H9" s="77">
        <v>135</v>
      </c>
      <c r="I9" s="93">
        <v>140</v>
      </c>
      <c r="J9" s="81"/>
      <c r="K9" s="78">
        <v>135</v>
      </c>
      <c r="L9" s="75">
        <f>500/(594.31747775582-27.23842536447*D9+0.82112226871*D9*D9-0.00930733913*D9*D9*D9+0.00004731582*D9*D9*D9*D9-0.00000009054*D9*D9*D9*D9*D9)*K9</f>
        <v>142.52625065863387</v>
      </c>
      <c r="M9" s="62" t="s">
        <v>113</v>
      </c>
    </row>
    <row r="10" spans="1:19">
      <c r="A10" s="63" t="s">
        <v>7</v>
      </c>
      <c r="B10" s="70" t="s">
        <v>54</v>
      </c>
      <c r="C10" s="73" t="s">
        <v>88</v>
      </c>
      <c r="D10" s="74">
        <v>60.9</v>
      </c>
      <c r="E10" s="65">
        <f>L10/K10</f>
        <v>1.1021362267313137</v>
      </c>
      <c r="F10" s="70" t="s">
        <v>107</v>
      </c>
      <c r="G10" s="79">
        <v>100</v>
      </c>
      <c r="H10" s="79">
        <v>107.5</v>
      </c>
      <c r="I10" s="91">
        <v>110</v>
      </c>
      <c r="J10" s="83"/>
      <c r="K10" s="80">
        <v>110</v>
      </c>
      <c r="L10" s="76">
        <f>500/(594.31747775582-27.23842536447*D10+0.82112226871*D10*D10-0.00930733913*D10*D10*D10+0.00004731582*D10*D10*D10*D10-0.00000009054*D10*D10*D10*D10*D10)*K10</f>
        <v>121.23498494044451</v>
      </c>
      <c r="M10" s="67" t="s">
        <v>113</v>
      </c>
    </row>
    <row r="11" spans="1:19">
      <c r="A11" s="5"/>
      <c r="B11" s="14"/>
      <c r="C11" s="14"/>
      <c r="D11" s="21"/>
      <c r="E11" s="1"/>
      <c r="F11" s="14"/>
      <c r="G11" s="30"/>
      <c r="H11" s="30"/>
      <c r="I11" s="30"/>
      <c r="J11" s="9"/>
      <c r="K11" s="30"/>
      <c r="L11" s="25"/>
      <c r="M11" s="6"/>
    </row>
    <row r="12" spans="1:19" ht="16">
      <c r="A12" s="122" t="s">
        <v>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1:19">
      <c r="A13" s="4" t="s">
        <v>6</v>
      </c>
      <c r="B13" s="12" t="s">
        <v>42</v>
      </c>
      <c r="C13" s="32" t="s">
        <v>43</v>
      </c>
      <c r="D13" s="19">
        <v>73.7</v>
      </c>
      <c r="E13" s="28">
        <f>L13/K13</f>
        <v>0.72137294712727007</v>
      </c>
      <c r="F13" s="12" t="s">
        <v>106</v>
      </c>
      <c r="G13" s="53">
        <v>200</v>
      </c>
      <c r="H13" s="55">
        <v>210</v>
      </c>
      <c r="I13" s="55">
        <v>210</v>
      </c>
      <c r="J13" s="8"/>
      <c r="K13" s="31">
        <v>200</v>
      </c>
      <c r="L13" s="24">
        <f>500/(-216.0475144+16.2606339*D13-0.002388645*D13*D13-0.00113732*D13*D13*D13+0.00000701863*D13*D13*D13*D13-0.0000000129*D13*D13*D13*D13*D13)*K13</f>
        <v>144.27458942545402</v>
      </c>
      <c r="M13" s="13" t="s">
        <v>115</v>
      </c>
    </row>
    <row r="14" spans="1:19">
      <c r="A14" s="29"/>
      <c r="B14" s="14"/>
      <c r="C14" s="14"/>
      <c r="D14" s="21"/>
      <c r="E14" s="26"/>
      <c r="F14" s="14"/>
      <c r="G14" s="9"/>
      <c r="H14" s="9"/>
      <c r="I14" s="9"/>
      <c r="J14" s="9"/>
      <c r="K14" s="30"/>
      <c r="L14" s="25"/>
      <c r="M14" s="6"/>
    </row>
    <row r="15" spans="1:19" ht="16">
      <c r="A15" s="160" t="s">
        <v>9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9">
      <c r="A16" s="36" t="s">
        <v>6</v>
      </c>
      <c r="B16" s="37" t="s">
        <v>55</v>
      </c>
      <c r="C16" s="12" t="s">
        <v>56</v>
      </c>
      <c r="D16" s="34">
        <v>96.1</v>
      </c>
      <c r="E16" s="28">
        <f>L16/K16</f>
        <v>0.61877765549662211</v>
      </c>
      <c r="F16" s="12" t="s">
        <v>109</v>
      </c>
      <c r="G16" s="54">
        <v>220</v>
      </c>
      <c r="H16" s="92">
        <v>235</v>
      </c>
      <c r="I16" s="53">
        <v>245</v>
      </c>
      <c r="J16" s="38"/>
      <c r="K16" s="39">
        <v>245</v>
      </c>
      <c r="L16" s="24">
        <f>500/(-216.0475144+16.2606339*D16-0.002388645*D16*D16-0.00113732*D16*D16*D16+0.00000701863*D16*D16*D16*D16-0.0000000129*D16*D16*D16*D16*D16)*K16</f>
        <v>151.60052559667241</v>
      </c>
      <c r="M16" s="33" t="s">
        <v>118</v>
      </c>
    </row>
    <row r="17" spans="1:13">
      <c r="A17" s="29"/>
      <c r="B17" s="14"/>
      <c r="C17" s="14"/>
      <c r="D17" s="21"/>
      <c r="E17" s="26"/>
      <c r="F17" s="14"/>
      <c r="G17" s="9"/>
      <c r="H17" s="9"/>
      <c r="I17" s="9"/>
      <c r="J17" s="9"/>
      <c r="K17" s="30"/>
      <c r="L17" s="25"/>
      <c r="M17" s="6"/>
    </row>
    <row r="18" spans="1:13" ht="16">
      <c r="A18" s="160" t="s">
        <v>34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>
      <c r="A19" s="36" t="s">
        <v>6</v>
      </c>
      <c r="B19" s="12" t="s">
        <v>50</v>
      </c>
      <c r="C19" s="12" t="s">
        <v>87</v>
      </c>
      <c r="D19" s="19">
        <v>111.3</v>
      </c>
      <c r="E19" s="28">
        <f>L19/K19</f>
        <v>0.58629814334172892</v>
      </c>
      <c r="F19" s="12" t="s">
        <v>107</v>
      </c>
      <c r="G19" s="54">
        <v>180</v>
      </c>
      <c r="H19" s="55">
        <v>190</v>
      </c>
      <c r="I19" s="55">
        <v>190</v>
      </c>
      <c r="J19" s="38"/>
      <c r="K19" s="39">
        <v>180</v>
      </c>
      <c r="L19" s="24">
        <f>500/(-216.0475144+16.2606339*D19-0.002388645*D19*D19-0.00113732*D19*D19*D19+0.00000701863*D19*D19*D19*D19-0.0000000129*D19*D19*D19*D19*D19)*K19</f>
        <v>105.53366580151121</v>
      </c>
      <c r="M19" s="33" t="s">
        <v>113</v>
      </c>
    </row>
    <row r="20" spans="1:13" ht="18">
      <c r="B20" s="43"/>
      <c r="C20" s="6"/>
      <c r="D20" s="22"/>
      <c r="E20" s="6"/>
    </row>
    <row r="21" spans="1:13" ht="16">
      <c r="B21" s="7"/>
      <c r="C21" s="14"/>
      <c r="D21" s="22"/>
      <c r="E21" s="6"/>
    </row>
    <row r="22" spans="1:13" ht="14">
      <c r="B22" s="44"/>
      <c r="C22" s="44"/>
      <c r="D22" s="22"/>
      <c r="E22" s="6"/>
    </row>
    <row r="23" spans="1:13" ht="14">
      <c r="B23" s="2"/>
      <c r="C23" s="2"/>
      <c r="D23" s="45"/>
      <c r="E23" s="2"/>
    </row>
    <row r="24" spans="1:13">
      <c r="B24" s="14"/>
      <c r="C24" s="6"/>
      <c r="D24" s="30"/>
      <c r="E24" s="30"/>
    </row>
    <row r="25" spans="1:13">
      <c r="B25" s="14"/>
      <c r="C25" s="6"/>
      <c r="D25" s="30"/>
      <c r="E25" s="30"/>
    </row>
    <row r="26" spans="1:13">
      <c r="B26" s="14"/>
      <c r="C26" s="6"/>
      <c r="D26" s="30"/>
      <c r="E26" s="30"/>
    </row>
  </sheetData>
  <mergeCells count="16">
    <mergeCell ref="A5:M5"/>
    <mergeCell ref="A18:M1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M3:M4"/>
    <mergeCell ref="L3:L4"/>
    <mergeCell ref="A15:M15"/>
    <mergeCell ref="A12:M12"/>
    <mergeCell ref="A8:M8"/>
  </mergeCells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tabSelected="1" zoomScaleNormal="100" workbookViewId="0">
      <selection activeCell="M31" sqref="M31"/>
    </sheetView>
  </sheetViews>
  <sheetFormatPr baseColWidth="10" defaultColWidth="9.1640625" defaultRowHeight="13"/>
  <cols>
    <col min="1" max="1" width="7.5" style="6" bestFit="1" customWidth="1"/>
    <col min="2" max="2" width="23.33203125" style="6" customWidth="1"/>
    <col min="3" max="3" width="28.33203125" style="6" customWidth="1"/>
    <col min="4" max="4" width="16.5" style="6" customWidth="1"/>
    <col min="5" max="5" width="10.5" style="58" bestFit="1" customWidth="1"/>
    <col min="6" max="6" width="35.83203125" style="6" bestFit="1" customWidth="1"/>
    <col min="7" max="9" width="4.6640625" style="30" bestFit="1" customWidth="1"/>
    <col min="10" max="10" width="4.33203125" style="30" bestFit="1" customWidth="1"/>
    <col min="11" max="11" width="11.1640625" style="30" bestFit="1" customWidth="1"/>
    <col min="12" max="12" width="9" style="25" customWidth="1"/>
    <col min="13" max="13" width="19.83203125" style="6" customWidth="1"/>
    <col min="14" max="16384" width="9.1640625" style="14"/>
  </cols>
  <sheetData>
    <row r="1" spans="1:14" s="5" customFormat="1" ht="29" customHeight="1">
      <c r="A1" s="162" t="s">
        <v>80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42"/>
    </row>
    <row r="2" spans="1:14" s="5" customFormat="1" ht="62" customHeight="1" thickBot="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42"/>
    </row>
    <row r="3" spans="1:14" s="2" customFormat="1" ht="12.75" customHeight="1">
      <c r="A3" s="168" t="s">
        <v>110</v>
      </c>
      <c r="B3" s="169" t="s">
        <v>0</v>
      </c>
      <c r="C3" s="171" t="s">
        <v>119</v>
      </c>
      <c r="D3" s="171" t="s">
        <v>15</v>
      </c>
      <c r="E3" s="172" t="s">
        <v>16</v>
      </c>
      <c r="F3" s="173" t="s">
        <v>17</v>
      </c>
      <c r="G3" s="174" t="s">
        <v>105</v>
      </c>
      <c r="H3" s="174"/>
      <c r="I3" s="174"/>
      <c r="J3" s="174"/>
      <c r="K3" s="174" t="s">
        <v>4</v>
      </c>
      <c r="L3" s="172" t="s">
        <v>5</v>
      </c>
      <c r="M3" s="175" t="s">
        <v>112</v>
      </c>
    </row>
    <row r="4" spans="1:14" s="2" customFormat="1" ht="21" customHeight="1" thickBot="1">
      <c r="A4" s="153"/>
      <c r="B4" s="170"/>
      <c r="C4" s="157"/>
      <c r="D4" s="157"/>
      <c r="E4" s="151"/>
      <c r="F4" s="157"/>
      <c r="G4" s="98">
        <v>1</v>
      </c>
      <c r="H4" s="98">
        <v>2</v>
      </c>
      <c r="I4" s="98">
        <v>3</v>
      </c>
      <c r="J4" s="50" t="s">
        <v>14</v>
      </c>
      <c r="K4" s="159"/>
      <c r="L4" s="151"/>
      <c r="M4" s="155"/>
    </row>
    <row r="5" spans="1:14" ht="16">
      <c r="A5" s="161" t="s">
        <v>58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4">
      <c r="A6" s="40" t="s">
        <v>6</v>
      </c>
      <c r="B6" s="12" t="s">
        <v>59</v>
      </c>
      <c r="C6" s="32" t="s">
        <v>60</v>
      </c>
      <c r="D6" s="19">
        <v>59.65</v>
      </c>
      <c r="E6" s="94">
        <f t="shared" ref="E6" si="0">L6/D6</f>
        <v>0.46938669796931071</v>
      </c>
      <c r="F6" s="12" t="s">
        <v>109</v>
      </c>
      <c r="G6" s="95">
        <v>20</v>
      </c>
      <c r="H6" s="95">
        <v>25</v>
      </c>
      <c r="I6" s="55">
        <v>27.5</v>
      </c>
      <c r="J6" s="35"/>
      <c r="K6" s="35">
        <v>25</v>
      </c>
      <c r="L6" s="99">
        <f t="shared" ref="L6" si="1">500/(594.31747775582-27.23842536447*D6+0.82112226871*D6*D6-0.00930733913*D6*D6*D6+0.00004731582*D6*D6*D6*D6-0.00000009054*D6*D6*D6*D6*D6)*K6</f>
        <v>27.998916533869384</v>
      </c>
      <c r="M6" s="13" t="s">
        <v>115</v>
      </c>
    </row>
    <row r="7" spans="1:14" s="2" customFormat="1" ht="14">
      <c r="B7" s="51"/>
      <c r="E7" s="49"/>
      <c r="G7" s="48"/>
      <c r="H7" s="48"/>
      <c r="I7" s="48"/>
      <c r="J7" s="48"/>
      <c r="K7" s="48"/>
      <c r="L7" s="49"/>
    </row>
    <row r="8" spans="1:14" ht="16">
      <c r="A8" s="161" t="s">
        <v>61</v>
      </c>
      <c r="B8" s="161"/>
      <c r="C8" s="161"/>
      <c r="D8" s="161"/>
      <c r="E8" s="161"/>
      <c r="F8" s="161"/>
      <c r="G8" s="161"/>
      <c r="H8" s="161"/>
      <c r="I8" s="161"/>
      <c r="J8" s="161"/>
    </row>
    <row r="9" spans="1:14">
      <c r="A9" s="100" t="s">
        <v>6</v>
      </c>
      <c r="B9" s="68" t="s">
        <v>38</v>
      </c>
      <c r="C9" s="16" t="s">
        <v>94</v>
      </c>
      <c r="D9" s="72">
        <v>56</v>
      </c>
      <c r="E9" s="101">
        <f t="shared" ref="E9" si="2">L9/D9</f>
        <v>0.89295923248327047</v>
      </c>
      <c r="F9" s="68" t="s">
        <v>106</v>
      </c>
      <c r="G9" s="106">
        <v>35</v>
      </c>
      <c r="H9" s="106">
        <v>40</v>
      </c>
      <c r="I9" s="108">
        <v>42.5</v>
      </c>
      <c r="J9" s="78"/>
      <c r="K9" s="78">
        <v>42.5</v>
      </c>
      <c r="L9" s="75">
        <f t="shared" ref="L9" si="3">500/(594.31747775582-27.23842536447*D9+0.82112226871*D9*D9-0.00930733913*D9*D9*D9+0.00004731582*D9*D9*D9*D9-0.00000009054*D9*D9*D9*D9*D9)*K9</f>
        <v>50.005717019063148</v>
      </c>
      <c r="M9" s="62" t="s">
        <v>113</v>
      </c>
    </row>
    <row r="10" spans="1:14">
      <c r="A10" s="103" t="s">
        <v>7</v>
      </c>
      <c r="B10" s="70" t="s">
        <v>62</v>
      </c>
      <c r="C10" s="73" t="s">
        <v>95</v>
      </c>
      <c r="D10" s="74">
        <v>54.4</v>
      </c>
      <c r="E10" s="104">
        <f t="shared" ref="E10" si="4">L10/D10</f>
        <v>0.8850218997918694</v>
      </c>
      <c r="F10" s="70" t="s">
        <v>107</v>
      </c>
      <c r="G10" s="107">
        <v>35</v>
      </c>
      <c r="H10" s="107">
        <v>40</v>
      </c>
      <c r="I10" s="109">
        <v>42.5</v>
      </c>
      <c r="J10" s="80"/>
      <c r="K10" s="80">
        <v>40</v>
      </c>
      <c r="L10" s="76">
        <f t="shared" ref="L10" si="5">500/(594.31747775582-27.23842536447*D10+0.82112226871*D10*D10-0.00930733913*D10*D10*D10+0.00004731582*D10*D10*D10*D10-0.00000009054*D10*D10*D10*D10*D10)*K10</f>
        <v>48.145191348677692</v>
      </c>
      <c r="M10" s="67" t="s">
        <v>113</v>
      </c>
    </row>
    <row r="11" spans="1:14" s="2" customFormat="1" ht="14">
      <c r="B11" s="51"/>
      <c r="E11" s="49"/>
      <c r="G11" s="48"/>
      <c r="H11" s="48"/>
      <c r="I11" s="48"/>
      <c r="J11" s="48"/>
      <c r="K11" s="48"/>
      <c r="L11" s="49"/>
    </row>
    <row r="12" spans="1:14" ht="16">
      <c r="A12" s="161" t="s">
        <v>58</v>
      </c>
      <c r="B12" s="161"/>
      <c r="C12" s="161"/>
      <c r="D12" s="161"/>
      <c r="E12" s="161"/>
      <c r="F12" s="161"/>
      <c r="G12" s="161"/>
      <c r="H12" s="161"/>
      <c r="I12" s="161"/>
      <c r="J12" s="161"/>
    </row>
    <row r="13" spans="1:14">
      <c r="A13" s="100" t="s">
        <v>6</v>
      </c>
      <c r="B13" s="68" t="s">
        <v>63</v>
      </c>
      <c r="C13" s="16" t="s">
        <v>96</v>
      </c>
      <c r="D13" s="72">
        <v>59.2</v>
      </c>
      <c r="E13" s="101">
        <f t="shared" ref="E13:E14" si="6">L13/D13</f>
        <v>0.80876865830280198</v>
      </c>
      <c r="F13" s="68" t="s">
        <v>106</v>
      </c>
      <c r="G13" s="106">
        <v>37.5</v>
      </c>
      <c r="H13" s="106">
        <v>40</v>
      </c>
      <c r="I13" s="108">
        <v>42.5</v>
      </c>
      <c r="J13" s="78"/>
      <c r="K13" s="78">
        <v>42.5</v>
      </c>
      <c r="L13" s="75">
        <f t="shared" ref="L13:L14" si="7">500/(594.31747775582-27.23842536447*D13+0.82112226871*D13*D13-0.00930733913*D13*D13*D13+0.00004731582*D13*D13*D13*D13-0.00000009054*D13*D13*D13*D13*D13)*K13</f>
        <v>47.879104571525879</v>
      </c>
      <c r="M13" s="62" t="s">
        <v>113</v>
      </c>
    </row>
    <row r="14" spans="1:14">
      <c r="A14" s="103" t="s">
        <v>7</v>
      </c>
      <c r="B14" s="70" t="s">
        <v>64</v>
      </c>
      <c r="C14" s="73" t="s">
        <v>97</v>
      </c>
      <c r="D14" s="74">
        <v>59.8</v>
      </c>
      <c r="E14" s="104">
        <f t="shared" si="6"/>
        <v>0.56075730674921365</v>
      </c>
      <c r="F14" s="70" t="s">
        <v>106</v>
      </c>
      <c r="G14" s="107">
        <v>30</v>
      </c>
      <c r="H14" s="82">
        <v>32.5</v>
      </c>
      <c r="I14" s="85">
        <v>32.5</v>
      </c>
      <c r="J14" s="80"/>
      <c r="K14" s="80">
        <v>30</v>
      </c>
      <c r="L14" s="76">
        <f t="shared" si="7"/>
        <v>33.533286943602974</v>
      </c>
      <c r="M14" s="67" t="s">
        <v>113</v>
      </c>
    </row>
    <row r="15" spans="1:14" s="2" customFormat="1" ht="14">
      <c r="B15" s="51"/>
      <c r="E15" s="49"/>
      <c r="G15" s="48"/>
      <c r="H15" s="48"/>
      <c r="I15" s="48"/>
      <c r="J15" s="48"/>
      <c r="K15" s="48"/>
      <c r="L15" s="49"/>
    </row>
    <row r="16" spans="1:14" ht="16">
      <c r="A16" s="161" t="s">
        <v>92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4">
      <c r="A17" s="100" t="s">
        <v>6</v>
      </c>
      <c r="B17" s="68" t="s">
        <v>65</v>
      </c>
      <c r="C17" s="16" t="s">
        <v>98</v>
      </c>
      <c r="D17" s="72">
        <v>64.900000000000006</v>
      </c>
      <c r="E17" s="101">
        <f t="shared" ref="E17:E18" si="8">L17/D17</f>
        <v>0.89008563842946864</v>
      </c>
      <c r="F17" s="68" t="s">
        <v>107</v>
      </c>
      <c r="G17" s="106">
        <v>45</v>
      </c>
      <c r="H17" s="106">
        <v>50</v>
      </c>
      <c r="I17" s="108">
        <v>55</v>
      </c>
      <c r="J17" s="78"/>
      <c r="K17" s="78">
        <v>55</v>
      </c>
      <c r="L17" s="75">
        <f t="shared" ref="L17:L18" si="9">500/(594.31747775582-27.23842536447*D17+0.82112226871*D17*D17-0.00930733913*D17*D17*D17+0.00004731582*D17*D17*D17*D17-0.00000009054*D17*D17*D17*D17*D17)*K17</f>
        <v>57.766557934072523</v>
      </c>
      <c r="M17" s="62" t="s">
        <v>113</v>
      </c>
    </row>
    <row r="18" spans="1:14">
      <c r="A18" s="110" t="s">
        <v>7</v>
      </c>
      <c r="B18" s="112" t="s">
        <v>66</v>
      </c>
      <c r="C18" s="113" t="s">
        <v>99</v>
      </c>
      <c r="D18" s="114">
        <v>66.400000000000006</v>
      </c>
      <c r="E18" s="58">
        <f t="shared" si="8"/>
        <v>0.77771777844199952</v>
      </c>
      <c r="F18" s="112" t="s">
        <v>107</v>
      </c>
      <c r="G18" s="116">
        <v>45</v>
      </c>
      <c r="H18" s="116">
        <v>50</v>
      </c>
      <c r="I18" s="118">
        <v>55</v>
      </c>
      <c r="J18" s="117"/>
      <c r="K18" s="117">
        <v>50</v>
      </c>
      <c r="L18" s="115">
        <f t="shared" si="9"/>
        <v>51.640460488548776</v>
      </c>
      <c r="M18" s="111" t="s">
        <v>113</v>
      </c>
    </row>
    <row r="19" spans="1:14" s="2" customFormat="1" ht="14">
      <c r="A19" s="103" t="s">
        <v>23</v>
      </c>
      <c r="B19" s="70" t="s">
        <v>67</v>
      </c>
      <c r="C19" s="73" t="s">
        <v>100</v>
      </c>
      <c r="D19" s="74">
        <v>65.2</v>
      </c>
      <c r="E19" s="104">
        <f t="shared" ref="E19" si="10">L19/D19</f>
        <v>0.68229485150354996</v>
      </c>
      <c r="F19" s="70" t="s">
        <v>107</v>
      </c>
      <c r="G19" s="107">
        <v>35</v>
      </c>
      <c r="H19" s="107">
        <v>42.5</v>
      </c>
      <c r="I19" s="85">
        <v>50</v>
      </c>
      <c r="J19" s="80"/>
      <c r="K19" s="80">
        <v>42.5</v>
      </c>
      <c r="L19" s="76">
        <f t="shared" ref="L19" si="11">500/(594.31747775582-27.23842536447*D19+0.82112226871*D19*D19-0.00930733913*D19*D19*D19+0.00004731582*D19*D19*D19*D19-0.00000009054*D19*D19*D19*D19*D19)*K19</f>
        <v>44.485624318031462</v>
      </c>
      <c r="M19" s="67" t="s">
        <v>113</v>
      </c>
    </row>
    <row r="20" spans="1:14" s="2" customFormat="1" ht="14">
      <c r="B20" s="51"/>
      <c r="E20" s="49"/>
      <c r="G20" s="48"/>
      <c r="H20" s="48"/>
      <c r="I20" s="48"/>
      <c r="J20" s="48"/>
      <c r="K20" s="48"/>
      <c r="L20" s="49"/>
    </row>
    <row r="21" spans="1:14" ht="16">
      <c r="A21" s="161" t="s">
        <v>68</v>
      </c>
      <c r="B21" s="161"/>
      <c r="C21" s="161"/>
      <c r="D21" s="161"/>
      <c r="E21" s="161"/>
      <c r="F21" s="161"/>
      <c r="G21" s="161"/>
      <c r="H21" s="161"/>
      <c r="I21" s="161"/>
      <c r="J21" s="161"/>
    </row>
    <row r="22" spans="1:14">
      <c r="A22" s="40" t="s">
        <v>6</v>
      </c>
      <c r="B22" s="12" t="s">
        <v>69</v>
      </c>
      <c r="C22" s="32" t="s">
        <v>101</v>
      </c>
      <c r="D22" s="19">
        <v>74.150000000000006</v>
      </c>
      <c r="E22" s="94">
        <f t="shared" ref="E22" si="12">L22/D22</f>
        <v>0.83935509484184168</v>
      </c>
      <c r="F22" s="12" t="s">
        <v>107</v>
      </c>
      <c r="G22" s="95">
        <v>60</v>
      </c>
      <c r="H22" s="95">
        <v>62.5</v>
      </c>
      <c r="I22" s="95">
        <v>65</v>
      </c>
      <c r="J22" s="35"/>
      <c r="K22" s="35">
        <v>65</v>
      </c>
      <c r="L22" s="99">
        <f t="shared" ref="L22" si="13">500/(594.31747775582-27.23842536447*D22+0.82112226871*D22*D22-0.00930733913*D22*D22*D22+0.00004731582*D22*D22*D22*D22-0.00000009054*D22*D22*D22*D22*D22)*K22</f>
        <v>62.238180282522563</v>
      </c>
      <c r="M22" s="13" t="s">
        <v>115</v>
      </c>
    </row>
    <row r="23" spans="1:14" s="2" customFormat="1" ht="13" customHeight="1">
      <c r="B23" s="51"/>
      <c r="E23" s="49"/>
      <c r="G23" s="48"/>
      <c r="H23" s="48"/>
      <c r="I23" s="48"/>
      <c r="J23" s="48"/>
      <c r="K23" s="48"/>
      <c r="L23" s="49"/>
    </row>
    <row r="24" spans="1:14" ht="16">
      <c r="A24" s="161" t="s">
        <v>93</v>
      </c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4">
      <c r="A25" s="100" t="s">
        <v>6</v>
      </c>
      <c r="B25" s="68" t="s">
        <v>70</v>
      </c>
      <c r="C25" s="16" t="s">
        <v>102</v>
      </c>
      <c r="D25" s="20">
        <v>80.099999999999994</v>
      </c>
      <c r="E25" s="119">
        <f t="shared" ref="E25" si="14">L25/D25</f>
        <v>0.79907825273038946</v>
      </c>
      <c r="F25" s="69" t="s">
        <v>109</v>
      </c>
      <c r="G25" s="102">
        <v>50</v>
      </c>
      <c r="H25" s="106">
        <v>60</v>
      </c>
      <c r="I25" s="106">
        <v>70</v>
      </c>
      <c r="J25" s="41"/>
      <c r="K25" s="78">
        <v>70</v>
      </c>
      <c r="L25" s="75">
        <f t="shared" ref="L25" si="15">500/(594.31747775582-27.23842536447*D25+0.82112226871*D25*D25-0.00930733913*D25*D25*D25+0.00004731582*D25*D25*D25*D25-0.00000009054*D25*D25*D25*D25*D25)*K25</f>
        <v>64.006168043704193</v>
      </c>
      <c r="M25" s="62" t="s">
        <v>115</v>
      </c>
    </row>
    <row r="26" spans="1:14">
      <c r="A26" s="103" t="s">
        <v>7</v>
      </c>
      <c r="B26" s="70" t="s">
        <v>46</v>
      </c>
      <c r="C26" s="73" t="s">
        <v>47</v>
      </c>
      <c r="D26" s="64">
        <v>81.900000000000006</v>
      </c>
      <c r="E26" s="120">
        <f t="shared" ref="E26" si="16">L26/D26</f>
        <v>0.6618489523792197</v>
      </c>
      <c r="F26" s="71" t="s">
        <v>107</v>
      </c>
      <c r="G26" s="105">
        <v>50</v>
      </c>
      <c r="H26" s="107">
        <v>60</v>
      </c>
      <c r="I26" s="82">
        <v>65</v>
      </c>
      <c r="J26" s="121"/>
      <c r="K26" s="80">
        <v>60</v>
      </c>
      <c r="L26" s="76">
        <f t="shared" ref="L26" si="17">500/(594.31747775582-27.23842536447*D26+0.82112226871*D26*D26-0.00930733913*D26*D26*D26+0.00004731582*D26*D26*D26*D26-0.00000009054*D26*D26*D26*D26*D26)*K26</f>
        <v>54.205429199858095</v>
      </c>
      <c r="M26" s="67" t="s">
        <v>115</v>
      </c>
    </row>
    <row r="27" spans="1:14">
      <c r="A27"/>
      <c r="B27"/>
      <c r="C27"/>
      <c r="D27"/>
      <c r="E27" s="27"/>
      <c r="F27"/>
      <c r="G27" s="18"/>
      <c r="H27" s="18"/>
      <c r="I27" s="18"/>
      <c r="J27" s="18"/>
      <c r="K27" s="18"/>
      <c r="L27" s="27"/>
      <c r="M27"/>
      <c r="N27"/>
    </row>
    <row r="28" spans="1:14" ht="16">
      <c r="A28" s="161" t="s">
        <v>71</v>
      </c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4">
      <c r="A29" s="100" t="s">
        <v>6</v>
      </c>
      <c r="B29" s="68" t="s">
        <v>72</v>
      </c>
      <c r="C29" s="16" t="s">
        <v>103</v>
      </c>
      <c r="D29" s="20">
        <v>89.6</v>
      </c>
      <c r="E29" s="119">
        <f t="shared" ref="E29:E30" si="18">L29/D29</f>
        <v>0.53138378478138348</v>
      </c>
      <c r="F29" s="69" t="s">
        <v>109</v>
      </c>
      <c r="G29" s="102">
        <v>40</v>
      </c>
      <c r="H29" s="106">
        <v>47.5</v>
      </c>
      <c r="I29" s="106">
        <v>55</v>
      </c>
      <c r="J29" s="41"/>
      <c r="K29" s="78">
        <v>55</v>
      </c>
      <c r="L29" s="75">
        <f t="shared" ref="L29:L30" si="19">500/(594.31747775582-27.23842536447*D29+0.82112226871*D29*D29-0.00930733913*D29*D29*D29+0.00004731582*D29*D29*D29*D29-0.00000009054*D29*D29*D29*D29*D29)*K29</f>
        <v>47.611987116411953</v>
      </c>
      <c r="M29" s="62" t="s">
        <v>113</v>
      </c>
    </row>
    <row r="30" spans="1:14">
      <c r="A30" s="103" t="s">
        <v>7</v>
      </c>
      <c r="B30" s="70" t="s">
        <v>73</v>
      </c>
      <c r="C30" s="73" t="s">
        <v>104</v>
      </c>
      <c r="D30" s="64">
        <v>89.6</v>
      </c>
      <c r="E30" s="120">
        <f t="shared" si="18"/>
        <v>0.45892235958392208</v>
      </c>
      <c r="F30" s="71" t="s">
        <v>107</v>
      </c>
      <c r="G30" s="105">
        <v>40</v>
      </c>
      <c r="H30" s="107">
        <v>45</v>
      </c>
      <c r="I30" s="107">
        <v>47.5</v>
      </c>
      <c r="J30" s="121"/>
      <c r="K30" s="80">
        <v>47.5</v>
      </c>
      <c r="L30" s="76">
        <f t="shared" si="19"/>
        <v>41.119443418719413</v>
      </c>
      <c r="M30" s="67" t="s">
        <v>113</v>
      </c>
    </row>
    <row r="31" spans="1:14">
      <c r="A31"/>
      <c r="B31"/>
      <c r="C31"/>
      <c r="D31"/>
      <c r="E31" s="27"/>
      <c r="F31"/>
      <c r="G31" s="18"/>
      <c r="H31" s="18"/>
      <c r="I31" s="18"/>
      <c r="J31" s="18"/>
      <c r="K31" s="18"/>
      <c r="L31" s="27"/>
      <c r="M31"/>
      <c r="N31"/>
    </row>
    <row r="32" spans="1:14">
      <c r="A32"/>
      <c r="B32"/>
      <c r="C32"/>
      <c r="D32"/>
      <c r="E32" s="27"/>
      <c r="F32"/>
      <c r="G32" s="18"/>
      <c r="H32" s="18"/>
      <c r="I32" s="18"/>
      <c r="J32" s="18"/>
      <c r="K32" s="18"/>
      <c r="L32" s="27"/>
      <c r="M32"/>
      <c r="N32"/>
    </row>
    <row r="33" spans="1:14">
      <c r="A33"/>
      <c r="B33"/>
      <c r="C33"/>
      <c r="D33"/>
      <c r="E33" s="27"/>
      <c r="F33"/>
      <c r="G33" s="18"/>
      <c r="H33" s="18"/>
      <c r="I33" s="18"/>
      <c r="J33" s="18"/>
      <c r="K33" s="18"/>
      <c r="L33" s="27"/>
      <c r="M33"/>
      <c r="N33"/>
    </row>
    <row r="34" spans="1:14">
      <c r="C34" s="9"/>
      <c r="D34" s="9"/>
      <c r="E34" s="25"/>
      <c r="F34" s="9"/>
      <c r="H34" s="96"/>
      <c r="I34" s="97"/>
      <c r="J34" s="97"/>
      <c r="K34" s="97"/>
      <c r="L34" s="26"/>
      <c r="M34" s="14"/>
    </row>
    <row r="35" spans="1:14">
      <c r="C35" s="9"/>
      <c r="D35" s="9"/>
      <c r="E35" s="25"/>
      <c r="F35" s="9"/>
      <c r="H35" s="96"/>
      <c r="I35" s="97"/>
      <c r="J35" s="97"/>
      <c r="K35" s="97"/>
      <c r="L35" s="26"/>
      <c r="M35" s="14"/>
    </row>
    <row r="36" spans="1:14">
      <c r="C36" s="9"/>
      <c r="D36" s="9"/>
      <c r="E36" s="25"/>
      <c r="F36" s="9"/>
      <c r="H36" s="96"/>
      <c r="I36" s="97"/>
      <c r="J36" s="97"/>
      <c r="K36" s="97"/>
      <c r="L36" s="26"/>
      <c r="M36" s="14"/>
    </row>
    <row r="37" spans="1:14">
      <c r="C37" s="9"/>
      <c r="D37" s="9"/>
      <c r="E37" s="25"/>
      <c r="F37" s="9"/>
      <c r="H37" s="96"/>
      <c r="I37" s="97"/>
      <c r="J37" s="97"/>
      <c r="K37" s="97"/>
      <c r="L37" s="26"/>
      <c r="M37" s="14"/>
    </row>
    <row r="38" spans="1:14">
      <c r="C38" s="9"/>
      <c r="D38" s="9"/>
      <c r="E38" s="25"/>
      <c r="F38" s="9"/>
      <c r="H38" s="96"/>
      <c r="I38" s="97"/>
      <c r="J38" s="97"/>
      <c r="K38" s="97"/>
      <c r="L38" s="26"/>
      <c r="M38" s="14"/>
    </row>
    <row r="39" spans="1:14">
      <c r="C39" s="9"/>
      <c r="D39" s="9"/>
      <c r="E39" s="25"/>
      <c r="F39" s="9"/>
      <c r="H39" s="96"/>
      <c r="I39" s="97"/>
      <c r="J39" s="97"/>
      <c r="K39" s="97"/>
      <c r="L39" s="26"/>
      <c r="M39" s="14"/>
    </row>
    <row r="40" spans="1:14">
      <c r="C40" s="9"/>
      <c r="D40" s="9"/>
      <c r="E40" s="25"/>
      <c r="F40" s="9"/>
      <c r="H40" s="96"/>
      <c r="I40" s="97"/>
      <c r="J40" s="97"/>
      <c r="K40" s="97"/>
      <c r="L40" s="26"/>
      <c r="M40" s="14"/>
    </row>
    <row r="41" spans="1:14">
      <c r="B41" s="6" t="s">
        <v>18</v>
      </c>
      <c r="C41" s="9"/>
      <c r="D41" s="9"/>
      <c r="E41" s="25"/>
      <c r="F41" s="9"/>
      <c r="H41" s="96"/>
      <c r="I41" s="97"/>
      <c r="J41" s="97"/>
      <c r="K41" s="97"/>
      <c r="L41" s="26"/>
      <c r="M41" s="14"/>
    </row>
    <row r="42" spans="1:14">
      <c r="B42" s="6" t="s">
        <v>18</v>
      </c>
      <c r="C42" s="9"/>
      <c r="D42" s="9"/>
      <c r="E42" s="25"/>
      <c r="F42" s="9"/>
      <c r="H42" s="96"/>
      <c r="I42" s="97"/>
      <c r="J42" s="97"/>
      <c r="K42" s="97"/>
      <c r="L42" s="26"/>
      <c r="M42" s="14"/>
    </row>
    <row r="43" spans="1:14">
      <c r="B43" s="6" t="s">
        <v>18</v>
      </c>
      <c r="C43" s="9"/>
      <c r="D43" s="9"/>
      <c r="E43" s="25"/>
      <c r="F43" s="9"/>
      <c r="H43" s="96"/>
      <c r="I43" s="97"/>
      <c r="J43" s="97"/>
      <c r="K43" s="97"/>
      <c r="L43" s="26"/>
      <c r="M43" s="14"/>
    </row>
    <row r="44" spans="1:14">
      <c r="B44" s="6" t="s">
        <v>18</v>
      </c>
      <c r="C44" s="9"/>
      <c r="D44" s="9"/>
      <c r="E44" s="25"/>
      <c r="F44" s="9"/>
      <c r="H44" s="96"/>
      <c r="I44" s="97"/>
      <c r="J44" s="97"/>
      <c r="K44" s="97"/>
      <c r="L44" s="26"/>
      <c r="M44" s="14"/>
    </row>
    <row r="45" spans="1:14">
      <c r="B45" s="6" t="s">
        <v>18</v>
      </c>
      <c r="C45" s="9"/>
      <c r="D45" s="9"/>
      <c r="E45" s="25"/>
      <c r="F45" s="9"/>
      <c r="H45" s="96"/>
      <c r="I45" s="97"/>
      <c r="J45" s="97"/>
      <c r="K45" s="97"/>
      <c r="L45" s="26"/>
      <c r="M45" s="14"/>
    </row>
    <row r="46" spans="1:14">
      <c r="B46" s="6" t="s">
        <v>18</v>
      </c>
      <c r="C46" s="9"/>
      <c r="D46" s="9"/>
      <c r="E46" s="25"/>
      <c r="F46" s="9"/>
      <c r="H46" s="96"/>
      <c r="I46" s="97"/>
      <c r="J46" s="97"/>
      <c r="K46" s="97"/>
      <c r="L46" s="26"/>
      <c r="M46" s="14"/>
    </row>
    <row r="47" spans="1:14">
      <c r="B47" s="6" t="s">
        <v>18</v>
      </c>
      <c r="C47" s="9"/>
      <c r="D47" s="9"/>
      <c r="E47" s="25"/>
      <c r="F47" s="9"/>
      <c r="H47" s="96"/>
      <c r="I47" s="97"/>
      <c r="J47" s="97"/>
      <c r="K47" s="97"/>
      <c r="L47" s="26"/>
      <c r="M47" s="14"/>
    </row>
    <row r="48" spans="1:14">
      <c r="B48" s="6" t="s">
        <v>18</v>
      </c>
      <c r="C48" s="9"/>
      <c r="D48" s="9"/>
      <c r="E48" s="25"/>
      <c r="F48" s="9"/>
      <c r="H48" s="96"/>
      <c r="I48" s="97"/>
      <c r="J48" s="97"/>
      <c r="K48" s="97"/>
      <c r="L48" s="26"/>
      <c r="M48" s="14"/>
    </row>
  </sheetData>
  <mergeCells count="18">
    <mergeCell ref="A28:J2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A5:J5"/>
    <mergeCell ref="A8:J8"/>
    <mergeCell ref="A12:J12"/>
    <mergeCell ref="A16:J16"/>
    <mergeCell ref="A21:J21"/>
    <mergeCell ref="A24:J2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IPL Двоеборье без экип </vt:lpstr>
      <vt:lpstr>IPL Жим без экип</vt:lpstr>
      <vt:lpstr>WRPF Военный жим</vt:lpstr>
      <vt:lpstr>IPL Тяга без экип</vt:lpstr>
      <vt:lpstr>СПР Подъем на бицепс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revision/>
  <dcterms:created xsi:type="dcterms:W3CDTF">2002-06-16T13:36:44Z</dcterms:created>
  <dcterms:modified xsi:type="dcterms:W3CDTF">2025-07-17T15:35:41Z</dcterms:modified>
</cp:coreProperties>
</file>