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9BAEB3C8-99DE-D449-AB7E-46D58DD2A4CE}" xr6:coauthVersionLast="45" xr6:coauthVersionMax="45" xr10:uidLastSave="{00000000-0000-0000-0000-000000000000}"/>
  <bookViews>
    <workbookView xWindow="480" yWindow="460" windowWidth="28100" windowHeight="15900" firstSheet="8" activeTab="13" xr2:uid="{00000000-000D-0000-FFFF-FFFF00000000}"/>
  </bookViews>
  <sheets>
    <sheet name="IPL Двоеборье без экип ДК" sheetId="30" r:id="rId1"/>
    <sheet name="IPL Двоеборье без экип" sheetId="29" r:id="rId2"/>
    <sheet name="IPL Жим без экипировки ДК" sheetId="26" r:id="rId3"/>
    <sheet name="IPL Жим без экипировки" sheetId="25" r:id="rId4"/>
    <sheet name="СПР Жим софт однопетельная" sheetId="31" r:id="rId5"/>
    <sheet name="IPL Тяга без экипировки ДК" sheetId="28" r:id="rId6"/>
    <sheet name="IPL Тяга без экипировки" sheetId="27" r:id="rId7"/>
    <sheet name="СПР Пауэрспорт ДК" sheetId="38" r:id="rId8"/>
    <sheet name="СПР Подъем на бицепс ДК" sheetId="36" r:id="rId9"/>
    <sheet name="ФЖД ЖД Любители ДК" sheetId="8" r:id="rId10"/>
    <sheet name="ФЖД ЖД Софт однослой" sheetId="12" r:id="rId11"/>
    <sheet name="ФЖЛ ЖД Военный жим 1_2" sheetId="10" r:id="rId12"/>
    <sheet name="ФЖД Любители жим на макс." sheetId="6" r:id="rId13"/>
    <sheet name="ФЖД Софт однослой жим на макс.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38" l="1"/>
  <c r="P6" i="38"/>
  <c r="O6" i="38"/>
  <c r="L16" i="36"/>
  <c r="K16" i="36"/>
  <c r="L15" i="36"/>
  <c r="K15" i="36"/>
  <c r="L12" i="36"/>
  <c r="K12" i="36"/>
  <c r="L9" i="36"/>
  <c r="K9" i="36"/>
  <c r="L6" i="36"/>
  <c r="K6" i="36"/>
  <c r="L6" i="31"/>
  <c r="K6" i="31"/>
  <c r="P6" i="30"/>
  <c r="O6" i="30"/>
  <c r="P6" i="29"/>
  <c r="O6" i="29"/>
  <c r="L22" i="28"/>
  <c r="K22" i="28"/>
  <c r="L19" i="28"/>
  <c r="K19" i="28"/>
  <c r="L16" i="28"/>
  <c r="K16" i="28"/>
  <c r="L13" i="28"/>
  <c r="K13" i="28"/>
  <c r="L12" i="28"/>
  <c r="K12" i="28"/>
  <c r="L9" i="28"/>
  <c r="K9" i="28"/>
  <c r="L6" i="28"/>
  <c r="K6" i="28"/>
  <c r="L6" i="27"/>
  <c r="K6" i="27"/>
  <c r="L18" i="26"/>
  <c r="K18" i="26"/>
  <c r="L17" i="26"/>
  <c r="K17" i="26"/>
  <c r="L14" i="26"/>
  <c r="K14" i="26"/>
  <c r="L11" i="26"/>
  <c r="K11" i="26"/>
  <c r="L10" i="26"/>
  <c r="K10" i="26"/>
  <c r="L9" i="26"/>
  <c r="K9" i="26"/>
  <c r="L6" i="26"/>
  <c r="K6" i="26"/>
  <c r="L12" i="25"/>
  <c r="K12" i="25"/>
  <c r="L9" i="25"/>
  <c r="K9" i="25"/>
  <c r="L6" i="25"/>
  <c r="K6" i="25"/>
  <c r="L6" i="13"/>
  <c r="K6" i="13"/>
  <c r="N6" i="12"/>
  <c r="M6" i="12"/>
  <c r="N6" i="10"/>
  <c r="M6" i="10"/>
  <c r="N6" i="8"/>
  <c r="M6" i="8"/>
  <c r="L9" i="6"/>
  <c r="K9" i="6"/>
  <c r="L6" i="6"/>
  <c r="K6" i="6"/>
</calcChain>
</file>

<file path=xl/sharedStrings.xml><?xml version="1.0" encoding="utf-8"?>
<sst xmlns="http://schemas.openxmlformats.org/spreadsheetml/2006/main" count="593" uniqueCount="218">
  <si>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</si>
  <si>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</si>
  <si>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</si>
  <si>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</si>
  <si>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</si>
  <si>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</si>
  <si>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</si>
  <si>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</si>
  <si>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</si>
  <si>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/>
  </si>
  <si>
    <t>Жим лёжа</t>
  </si>
  <si>
    <t>ВЕСОВАЯ КАТЕГОРИЯ   90</t>
  </si>
  <si>
    <t>Соколов Сергей</t>
  </si>
  <si>
    <t>Мастера 70+ (07.09.1950)/71</t>
  </si>
  <si>
    <t>88,20</t>
  </si>
  <si>
    <t xml:space="preserve">Раменское/Московская область </t>
  </si>
  <si>
    <t>90,0</t>
  </si>
  <si>
    <t>95,0</t>
  </si>
  <si>
    <t>ВЕСОВАЯ КАТЕГОРИЯ   100</t>
  </si>
  <si>
    <t>Семенов Роман</t>
  </si>
  <si>
    <t>Открытая (12.11.1979)/42</t>
  </si>
  <si>
    <t>98,00</t>
  </si>
  <si>
    <t xml:space="preserve">Королёв/Московская область </t>
  </si>
  <si>
    <t>200,0</t>
  </si>
  <si>
    <t>207,5</t>
  </si>
  <si>
    <t>215,0</t>
  </si>
  <si>
    <t>Результат</t>
  </si>
  <si>
    <t>1</t>
  </si>
  <si>
    <t>ВЕСОВАЯ КАТЕГОРИЯ   60</t>
  </si>
  <si>
    <t xml:space="preserve">Жуковский/Московская область </t>
  </si>
  <si>
    <t>60,0</t>
  </si>
  <si>
    <t>ВЕСОВАЯ КАТЕГОРИЯ   80</t>
  </si>
  <si>
    <t>Желябовский Дмитрий</t>
  </si>
  <si>
    <t>79,60</t>
  </si>
  <si>
    <t xml:space="preserve">Москва </t>
  </si>
  <si>
    <t>110,0</t>
  </si>
  <si>
    <t>120,0</t>
  </si>
  <si>
    <t>80,0</t>
  </si>
  <si>
    <t>35,0</t>
  </si>
  <si>
    <t>Чугунов Максим</t>
  </si>
  <si>
    <t>Открытая (23.01.1977)/44</t>
  </si>
  <si>
    <t>77,50</t>
  </si>
  <si>
    <t xml:space="preserve">Реутов/Московская область </t>
  </si>
  <si>
    <t>125,0</t>
  </si>
  <si>
    <t>127,5</t>
  </si>
  <si>
    <t>50,0</t>
  </si>
  <si>
    <t>Акулич Александр</t>
  </si>
  <si>
    <t>Открытая (17.11.1981)/40</t>
  </si>
  <si>
    <t>89,50</t>
  </si>
  <si>
    <t>275,0</t>
  </si>
  <si>
    <t>285,0</t>
  </si>
  <si>
    <t>293,0</t>
  </si>
  <si>
    <t>ВЕСОВАЯ КАТЕГОРИЯ   120</t>
  </si>
  <si>
    <t>Самитов Александр</t>
  </si>
  <si>
    <t>Открытая (30.04.1975)/46</t>
  </si>
  <si>
    <t>115,10</t>
  </si>
  <si>
    <t xml:space="preserve">Вербилки/Московская область </t>
  </si>
  <si>
    <t>290,0</t>
  </si>
  <si>
    <t>300,0</t>
  </si>
  <si>
    <t>305,0</t>
  </si>
  <si>
    <t>Смирнов Никита</t>
  </si>
  <si>
    <t>57,60</t>
  </si>
  <si>
    <t>ВЕСОВАЯ КАТЕГОРИЯ   75</t>
  </si>
  <si>
    <t>45,0</t>
  </si>
  <si>
    <t>65,0</t>
  </si>
  <si>
    <t>82,5</t>
  </si>
  <si>
    <t>73,5</t>
  </si>
  <si>
    <t>72,5</t>
  </si>
  <si>
    <t>77,5</t>
  </si>
  <si>
    <t>ВЕСОВАЯ КАТЕГОРИЯ   82.5</t>
  </si>
  <si>
    <t>Иванников Сергей</t>
  </si>
  <si>
    <t>82,20</t>
  </si>
  <si>
    <t xml:space="preserve">Тула/Тульская область </t>
  </si>
  <si>
    <t>145,0</t>
  </si>
  <si>
    <t>150,0</t>
  </si>
  <si>
    <t>155,0</t>
  </si>
  <si>
    <t>Богданов Дмитрий</t>
  </si>
  <si>
    <t>Открытая (01.08.1981)/40</t>
  </si>
  <si>
    <t>99,10</t>
  </si>
  <si>
    <t>180,0</t>
  </si>
  <si>
    <t>185,0</t>
  </si>
  <si>
    <t>187,5</t>
  </si>
  <si>
    <t>ВЕСОВАЯ КАТЕГОРИЯ   125</t>
  </si>
  <si>
    <t>Епишин Евгений</t>
  </si>
  <si>
    <t>121,60</t>
  </si>
  <si>
    <t>190,0</t>
  </si>
  <si>
    <t>ВЕСОВАЯ КАТЕГОРИЯ   56</t>
  </si>
  <si>
    <t>Мавряшина Виктория</t>
  </si>
  <si>
    <t>Открытая (05.02.1984)/37</t>
  </si>
  <si>
    <t>55,00</t>
  </si>
  <si>
    <t xml:space="preserve">Балашиха/Московская область </t>
  </si>
  <si>
    <t>55,0</t>
  </si>
  <si>
    <t xml:space="preserve">Кленин М. </t>
  </si>
  <si>
    <t>Шилов Владислав</t>
  </si>
  <si>
    <t>Открытая (19.04.1994)/27</t>
  </si>
  <si>
    <t>80,40</t>
  </si>
  <si>
    <t xml:space="preserve">Алексин/Тульская область </t>
  </si>
  <si>
    <t>142,5</t>
  </si>
  <si>
    <t>152,5</t>
  </si>
  <si>
    <t>Игошин Виталий</t>
  </si>
  <si>
    <t>Открытая (08.02.1991)/30</t>
  </si>
  <si>
    <t>80,70</t>
  </si>
  <si>
    <t>117,5</t>
  </si>
  <si>
    <t>Фурашов Максим</t>
  </si>
  <si>
    <t>Открытая (24.04.1989)/32</t>
  </si>
  <si>
    <t>85,00</t>
  </si>
  <si>
    <t>132,5</t>
  </si>
  <si>
    <t>137,5</t>
  </si>
  <si>
    <t>Пожарский Сергей</t>
  </si>
  <si>
    <t>Открытая (30.06.1981)/40</t>
  </si>
  <si>
    <t>97,30</t>
  </si>
  <si>
    <t xml:space="preserve">Тамбов/Тамбовская область </t>
  </si>
  <si>
    <t>157,5</t>
  </si>
  <si>
    <t>162,5</t>
  </si>
  <si>
    <t>2</t>
  </si>
  <si>
    <t>Становая тяга</t>
  </si>
  <si>
    <t>Митин Андрей</t>
  </si>
  <si>
    <t>74,70</t>
  </si>
  <si>
    <t xml:space="preserve">Томилино/Московская область </t>
  </si>
  <si>
    <t>195,0</t>
  </si>
  <si>
    <t>205,0</t>
  </si>
  <si>
    <t>Лапина Ксения</t>
  </si>
  <si>
    <t>Девушки 15-19 (07.12.2006)/14</t>
  </si>
  <si>
    <t>57,10</t>
  </si>
  <si>
    <t>75,0</t>
  </si>
  <si>
    <t>ВЕСОВАЯ КАТЕГОРИЯ   52</t>
  </si>
  <si>
    <t>Лапин Данил</t>
  </si>
  <si>
    <t>Юноши 15-19 (15.04.2010)/11</t>
  </si>
  <si>
    <t>43,90</t>
  </si>
  <si>
    <t>Юноши 15-19 (19.08.2007)/14</t>
  </si>
  <si>
    <t>107,5</t>
  </si>
  <si>
    <t>Лапин Артем</t>
  </si>
  <si>
    <t>Юноши 15-19 (28.08.2008)/13</t>
  </si>
  <si>
    <t>59,70</t>
  </si>
  <si>
    <t>105,0</t>
  </si>
  <si>
    <t>Першин Дмитрий</t>
  </si>
  <si>
    <t>Открытая (07.12.1988)/32</t>
  </si>
  <si>
    <t>75,00</t>
  </si>
  <si>
    <t>Мотов Дмитрий</t>
  </si>
  <si>
    <t>Открытая (06.12.1983)/37</t>
  </si>
  <si>
    <t>81,70</t>
  </si>
  <si>
    <t>135,0</t>
  </si>
  <si>
    <t>Винокуров Роман</t>
  </si>
  <si>
    <t>Открытая (26.05.1984)/37</t>
  </si>
  <si>
    <t>Рыбалкин Владислав</t>
  </si>
  <si>
    <t>Юноши 15-19 (03.06.2004)/17</t>
  </si>
  <si>
    <t>70,10</t>
  </si>
  <si>
    <t>85,0</t>
  </si>
  <si>
    <t>160,0</t>
  </si>
  <si>
    <t>115,0</t>
  </si>
  <si>
    <t>Черствов Алексей</t>
  </si>
  <si>
    <t>Открытая (16.04.1981)/40</t>
  </si>
  <si>
    <t>115,80</t>
  </si>
  <si>
    <t>270,0</t>
  </si>
  <si>
    <t>280,0</t>
  </si>
  <si>
    <t>67,5</t>
  </si>
  <si>
    <t>Подъем на бицепс</t>
  </si>
  <si>
    <t>30,0</t>
  </si>
  <si>
    <t>37,5</t>
  </si>
  <si>
    <t>40,0</t>
  </si>
  <si>
    <t>57,5</t>
  </si>
  <si>
    <t>Молостовкин Егор</t>
  </si>
  <si>
    <t>89,70</t>
  </si>
  <si>
    <t xml:space="preserve">Верея/Московская область </t>
  </si>
  <si>
    <t>Осипов Дмитрий</t>
  </si>
  <si>
    <t>Открытая (05.07.1986)/35</t>
  </si>
  <si>
    <t>86,00</t>
  </si>
  <si>
    <t xml:space="preserve">Владимир/Владимирская область </t>
  </si>
  <si>
    <t>Жим стоя</t>
  </si>
  <si>
    <t>Тютюнник Евгений</t>
  </si>
  <si>
    <t>74,80</t>
  </si>
  <si>
    <t xml:space="preserve">Рязань/Рязанская область </t>
  </si>
  <si>
    <t>47,5</t>
  </si>
  <si>
    <t>52,5</t>
  </si>
  <si>
    <t>-</t>
  </si>
  <si>
    <t xml:space="preserve"> Молостовкин Е.</t>
  </si>
  <si>
    <t>Минаев А.</t>
  </si>
  <si>
    <t>Аксёнов А.</t>
  </si>
  <si>
    <t>Суриков Д.</t>
  </si>
  <si>
    <t xml:space="preserve">Белоусов И. </t>
  </si>
  <si>
    <t xml:space="preserve">Орехово-Зуево/Московская область </t>
  </si>
  <si>
    <t xml:space="preserve">Вышний Волочёк/Тверская область </t>
  </si>
  <si>
    <t>Балашиха/Московская область</t>
  </si>
  <si>
    <t xml:space="preserve">Сергиев Посад/Московская область </t>
  </si>
  <si>
    <t>Кубок Московской области “World Class Cup Zhukovsky”
IPL Силовое двоеборье без экипировки ДК
Жуковский/Московская область, 28 ноября 2021 года</t>
  </si>
  <si>
    <t>Кубок Московской области “World Class Cup Zhukovsky”
IPL Силовое двоеборье без экипировки
Жуковский/Московская область, 28 ноября 2021 года</t>
  </si>
  <si>
    <t>Кубок Московской области “World Class Cup Zhukovsky”
IPL Жим лежа без экипировки ДК
Жуковский/Московская область, 28 ноября 2021 года</t>
  </si>
  <si>
    <t>Кубок Московской области “World Class Cup Zhukovsky”
IPL Жим лежа без экипировки
Жуковский/Московская область, 28 ноября 2021 года</t>
  </si>
  <si>
    <t>Кубок Московской области “World Class Cup Zhukovsky”
IPL Становая тяга без экипировки ДК
Жуковский/Московская область, 28 ноября 2021 года</t>
  </si>
  <si>
    <t>Кубок Московской области “World Class Cup Zhukovsky”
IPL Становая тяга без экипировки
Жуковский/Московская область, 28 ноября 2021 года</t>
  </si>
  <si>
    <t>Кубок Московской области “World Class Cup Zhukovsky”
СПР Пауэрспорт ДК
Жуковский/Московская область, 28 ноября 2021 года</t>
  </si>
  <si>
    <t>Кубок Московской области “World Class Cup Zhukovsky”
СПР Строгий подъем штанги на бицепс ДК
Жуковский/Московская область, 28 ноября 2021 года</t>
  </si>
  <si>
    <t>Кубок Московской области “World Class Cup Zhukovsky”
ФЖД Софт экипировка однослойная жим на максимум
Жуковский/Московская область, 28 ноября 2021 года</t>
  </si>
  <si>
    <t>Кубок Московской области “World Class Cup Zhukovsky”
ФЖД Софт экипировка однослойная двоеборье
Жуковский/Московская область, 28 ноября 2021 года</t>
  </si>
  <si>
    <t>Кубок Московской области “World Class Cup Zhukovsky”
ФЖД Военный жим двоеборье 1/2 веса
Жуковский/Московская область, 28 ноября 2021 года</t>
  </si>
  <si>
    <t>Кубок Московской области “World Class Cup Zhukovsky”
ФЖД Любители с ДК двоеборье
Жуковский/Московская область, 28 ноября 2021 года</t>
  </si>
  <si>
    <t>Кубок Московской области “World Class Cup Zhukovsky”
ФЖД Любители жим на максимум
Жуковский/Московская область, 28 ноября 2021 года</t>
  </si>
  <si>
    <t xml:space="preserve">Сосногорск/Республика Коми </t>
  </si>
  <si>
    <t>Мастера 40-44 (02.10.1978)/43</t>
  </si>
  <si>
    <t>Мастера 40-44 (30.06.1981)/40</t>
  </si>
  <si>
    <t>Мастера 40-44 (09.11.1981)/40</t>
  </si>
  <si>
    <t>Мастера 55-59 (01.01.1962)/59</t>
  </si>
  <si>
    <t>Мастера 50-54 (04.04.1970)/51</t>
  </si>
  <si>
    <t>Юноши 13-19 (19.08.2007)/14</t>
  </si>
  <si>
    <t>Мастера 40-49 (04.02.1975)/46</t>
  </si>
  <si>
    <t>Юниоры 20-23 (29.09.1998)/23</t>
  </si>
  <si>
    <t>Кубок Московской области “World Class Cup Zhukovsky”
СПР Жим лежа в однопетельной софт экипировке
Жуковский/Московская область, 28 ноября 2021 года</t>
  </si>
  <si>
    <t>Многоповторный жим</t>
  </si>
  <si>
    <t>№</t>
  </si>
  <si>
    <t xml:space="preserve">
Дата рождения/Возраст</t>
  </si>
  <si>
    <t>Возрастная группа</t>
  </si>
  <si>
    <t>O</t>
  </si>
  <si>
    <t>T</t>
  </si>
  <si>
    <t>M1</t>
  </si>
  <si>
    <t>M4</t>
  </si>
  <si>
    <t>M3</t>
  </si>
  <si>
    <t>J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</si>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</sst>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4490-5BF9-420E-8B19-2EC1F228DBDD}">
  <dimension ref="A1:Q22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34" t="s">
        <v>184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115</v>
      </c>
      <c r="L3" s="46"/>
      <c r="M3" s="46"/>
      <c r="N3" s="46"/>
      <c r="O3" s="46" t="s">
        <v>1</v>
      </c>
      <c r="P3" s="46" t="s">
        <v>3</v>
      </c>
      <c r="Q3" s="47" t="s">
        <v>2</v>
      </c>
    </row>
    <row r="4" spans="1:17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8"/>
    </row>
    <row r="5" spans="1:17" ht="16">
      <c r="A5" s="30" t="s">
        <v>62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>
      <c r="A6" s="8" t="s">
        <v>27</v>
      </c>
      <c r="B6" s="7" t="s">
        <v>135</v>
      </c>
      <c r="C6" s="7" t="s">
        <v>136</v>
      </c>
      <c r="D6" s="7" t="s">
        <v>137</v>
      </c>
      <c r="E6" s="7" t="s">
        <v>211</v>
      </c>
      <c r="F6" s="7" t="s">
        <v>197</v>
      </c>
      <c r="G6" s="9" t="s">
        <v>35</v>
      </c>
      <c r="H6" s="9" t="s">
        <v>149</v>
      </c>
      <c r="I6" s="9" t="s">
        <v>102</v>
      </c>
      <c r="J6" s="8"/>
      <c r="K6" s="10" t="s">
        <v>85</v>
      </c>
      <c r="L6" s="9" t="s">
        <v>85</v>
      </c>
      <c r="M6" s="10" t="s">
        <v>24</v>
      </c>
      <c r="N6" s="8"/>
      <c r="O6" s="8" t="str">
        <f>"307,5"</f>
        <v>307,5</v>
      </c>
      <c r="P6" s="8" t="str">
        <f>"219,1245"</f>
        <v>219,1245</v>
      </c>
      <c r="Q6" s="7"/>
    </row>
    <row r="7" spans="1:17">
      <c r="B7" s="5" t="s">
        <v>9</v>
      </c>
    </row>
    <row r="8" spans="1:17">
      <c r="B8" s="6"/>
      <c r="C8" s="6"/>
      <c r="D8" s="6"/>
      <c r="E8" s="6"/>
      <c r="F8" s="6"/>
      <c r="J8" s="5"/>
      <c r="K8" s="3"/>
      <c r="L8" s="3"/>
      <c r="M8" s="3"/>
      <c r="N8" s="3"/>
      <c r="O8" s="3"/>
      <c r="P8" s="3"/>
      <c r="Q8" s="3"/>
    </row>
    <row r="9" spans="1:17">
      <c r="B9" s="6"/>
      <c r="C9" s="6"/>
      <c r="D9" s="6"/>
      <c r="E9" s="6"/>
      <c r="F9" s="6"/>
      <c r="J9" s="5"/>
      <c r="K9" s="3"/>
      <c r="L9" s="3"/>
      <c r="M9" s="3"/>
      <c r="N9" s="3"/>
      <c r="O9" s="3"/>
      <c r="P9" s="3"/>
      <c r="Q9" s="3"/>
    </row>
    <row r="10" spans="1:17">
      <c r="B10" s="6"/>
      <c r="C10" s="6"/>
      <c r="D10" s="6"/>
      <c r="E10" s="6"/>
      <c r="F10" s="6"/>
      <c r="J10" s="5"/>
      <c r="K10" s="3"/>
      <c r="L10" s="3"/>
      <c r="M10" s="3"/>
      <c r="N10" s="3"/>
      <c r="O10" s="3"/>
      <c r="P10" s="3"/>
      <c r="Q10" s="3"/>
    </row>
    <row r="11" spans="1:17">
      <c r="B11" s="6"/>
      <c r="C11" s="6"/>
      <c r="D11" s="6"/>
      <c r="E11" s="6"/>
      <c r="F11" s="6"/>
      <c r="J11" s="5"/>
      <c r="K11" s="3"/>
      <c r="L11" s="3"/>
      <c r="M11" s="3"/>
      <c r="N11" s="3"/>
      <c r="O11" s="3"/>
      <c r="P11" s="3"/>
      <c r="Q11" s="3"/>
    </row>
    <row r="12" spans="1:17">
      <c r="B12" s="6"/>
      <c r="C12" s="6"/>
      <c r="D12" s="6"/>
      <c r="E12" s="6"/>
      <c r="F12" s="6"/>
      <c r="J12" s="5"/>
      <c r="K12" s="3"/>
      <c r="L12" s="3"/>
      <c r="M12" s="3"/>
      <c r="N12" s="3"/>
      <c r="O12" s="3"/>
      <c r="P12" s="3"/>
      <c r="Q12" s="3"/>
    </row>
    <row r="13" spans="1:17">
      <c r="B13" s="6"/>
      <c r="C13" s="6"/>
      <c r="D13" s="6"/>
      <c r="E13" s="6"/>
      <c r="F13" s="6"/>
      <c r="J13" s="5"/>
      <c r="K13" s="3"/>
      <c r="L13" s="3"/>
      <c r="M13" s="3"/>
      <c r="N13" s="3"/>
      <c r="O13" s="3"/>
      <c r="P13" s="3"/>
      <c r="Q13" s="3"/>
    </row>
    <row r="14" spans="1:17">
      <c r="B14" s="6"/>
      <c r="C14" s="6"/>
      <c r="D14" s="6"/>
      <c r="E14" s="6"/>
      <c r="F14" s="6"/>
      <c r="J14" s="5"/>
      <c r="K14" s="3"/>
      <c r="L14" s="3"/>
      <c r="M14" s="3"/>
      <c r="N14" s="3"/>
      <c r="O14" s="3"/>
      <c r="P14" s="3"/>
      <c r="Q14" s="3"/>
    </row>
    <row r="15" spans="1:17">
      <c r="B15" s="6"/>
      <c r="C15" s="6"/>
      <c r="D15" s="6"/>
      <c r="E15" s="6"/>
      <c r="F15" s="6"/>
      <c r="J15" s="5"/>
      <c r="K15" s="3"/>
      <c r="L15" s="3"/>
      <c r="M15" s="3"/>
      <c r="N15" s="3"/>
      <c r="O15" s="3"/>
      <c r="P15" s="3"/>
      <c r="Q15" s="3"/>
    </row>
    <row r="16" spans="1:17">
      <c r="B16" s="6"/>
      <c r="C16" s="6"/>
      <c r="D16" s="6"/>
      <c r="E16" s="6"/>
      <c r="F16" s="6"/>
      <c r="J16" s="5"/>
      <c r="K16" s="3"/>
      <c r="L16" s="3"/>
      <c r="M16" s="3"/>
      <c r="N16" s="3"/>
      <c r="O16" s="3"/>
      <c r="P16" s="3"/>
      <c r="Q16" s="3"/>
    </row>
    <row r="17" spans="2:17">
      <c r="B17" s="6"/>
      <c r="C17" s="6"/>
      <c r="D17" s="6"/>
      <c r="E17" s="6"/>
      <c r="F17" s="6"/>
      <c r="J17" s="5"/>
      <c r="K17" s="3"/>
      <c r="L17" s="3"/>
      <c r="M17" s="3"/>
      <c r="N17" s="3"/>
      <c r="O17" s="3"/>
      <c r="P17" s="3"/>
      <c r="Q17" s="3"/>
    </row>
    <row r="18" spans="2:17">
      <c r="B18" s="6"/>
      <c r="C18" s="6"/>
      <c r="D18" s="6"/>
      <c r="E18" s="6"/>
      <c r="F18" s="6"/>
      <c r="J18" s="5"/>
      <c r="K18" s="3"/>
      <c r="L18" s="3"/>
      <c r="M18" s="3"/>
      <c r="N18" s="3"/>
      <c r="O18" s="3"/>
      <c r="P18" s="3"/>
      <c r="Q18" s="3"/>
    </row>
    <row r="19" spans="2:17">
      <c r="B19" s="6"/>
      <c r="C19" s="6"/>
      <c r="D19" s="6"/>
      <c r="E19" s="6"/>
      <c r="F19" s="6"/>
      <c r="J19" s="5"/>
      <c r="K19" s="3"/>
      <c r="L19" s="3"/>
      <c r="M19" s="3"/>
      <c r="N19" s="3"/>
      <c r="O19" s="3"/>
      <c r="P19" s="3"/>
      <c r="Q19" s="3"/>
    </row>
    <row r="20" spans="2:17">
      <c r="B20" s="6"/>
      <c r="C20" s="6"/>
      <c r="D20" s="6"/>
      <c r="E20" s="6"/>
      <c r="F20" s="6"/>
      <c r="J20" s="5"/>
      <c r="K20" s="3"/>
      <c r="L20" s="3"/>
      <c r="M20" s="3"/>
      <c r="N20" s="3"/>
      <c r="O20" s="3"/>
      <c r="P20" s="3"/>
      <c r="Q20" s="3"/>
    </row>
    <row r="21" spans="2:17">
      <c r="B21" s="6"/>
      <c r="C21" s="6"/>
      <c r="D21" s="6"/>
      <c r="E21" s="6"/>
      <c r="F21" s="6"/>
      <c r="J21" s="5"/>
      <c r="K21" s="3"/>
      <c r="L21" s="3"/>
      <c r="M21" s="3"/>
      <c r="N21" s="3"/>
      <c r="O21" s="3"/>
      <c r="P21" s="3"/>
      <c r="Q21" s="3"/>
    </row>
    <row r="22" spans="2:17">
      <c r="B22" s="6"/>
      <c r="C22" s="6"/>
      <c r="D22" s="6"/>
      <c r="E22" s="6"/>
      <c r="F22" s="6"/>
      <c r="J22" s="5"/>
      <c r="K22" s="3"/>
      <c r="L22" s="3"/>
      <c r="M22" s="3"/>
      <c r="N22" s="3"/>
      <c r="O22" s="3"/>
      <c r="P22" s="3"/>
      <c r="Q22" s="3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6530-52EE-420D-B0B5-5F89B9F19843}">
  <dimension ref="A1:O24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3.5" style="5" customWidth="1"/>
    <col min="7" max="9" width="5.5" style="6" customWidth="1"/>
    <col min="10" max="10" width="4.83203125" style="6" customWidth="1"/>
    <col min="11" max="11" width="15.1640625" style="6" customWidth="1"/>
    <col min="12" max="12" width="13.5" style="27" customWidth="1"/>
    <col min="13" max="13" width="7.83203125" style="6" bestFit="1" customWidth="1"/>
    <col min="14" max="14" width="9.5" style="6" bestFit="1" customWidth="1"/>
    <col min="15" max="15" width="19.6640625" style="5" customWidth="1"/>
    <col min="16" max="16384" width="9.1640625" style="3"/>
  </cols>
  <sheetData>
    <row r="1" spans="1:15" s="2" customFormat="1" ht="29" customHeight="1">
      <c r="A1" s="34" t="s">
        <v>195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207</v>
      </c>
      <c r="L3" s="46"/>
      <c r="M3" s="46" t="s">
        <v>1</v>
      </c>
      <c r="N3" s="46" t="s">
        <v>3</v>
      </c>
      <c r="O3" s="47" t="s">
        <v>2</v>
      </c>
    </row>
    <row r="4" spans="1:15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6" t="s">
        <v>7</v>
      </c>
      <c r="M4" s="45"/>
      <c r="N4" s="45"/>
      <c r="O4" s="48"/>
    </row>
    <row r="5" spans="1:15" ht="16">
      <c r="A5" s="30" t="s">
        <v>31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5">
      <c r="A6" s="8" t="s">
        <v>27</v>
      </c>
      <c r="B6" s="7" t="s">
        <v>32</v>
      </c>
      <c r="C6" s="7" t="s">
        <v>198</v>
      </c>
      <c r="D6" s="7" t="s">
        <v>33</v>
      </c>
      <c r="E6" s="7" t="s">
        <v>213</v>
      </c>
      <c r="F6" s="7" t="s">
        <v>34</v>
      </c>
      <c r="G6" s="9" t="s">
        <v>35</v>
      </c>
      <c r="H6" s="10" t="s">
        <v>36</v>
      </c>
      <c r="I6" s="9" t="s">
        <v>36</v>
      </c>
      <c r="J6" s="8"/>
      <c r="K6" s="8" t="s">
        <v>37</v>
      </c>
      <c r="L6" s="28">
        <v>21</v>
      </c>
      <c r="M6" s="8" t="str">
        <f>"141,0"</f>
        <v>141,0</v>
      </c>
      <c r="N6" s="8" t="str">
        <f>"5375,0951"</f>
        <v>5375,0951</v>
      </c>
      <c r="O6" s="7"/>
    </row>
    <row r="7" spans="1:15">
      <c r="B7" s="5" t="s">
        <v>9</v>
      </c>
    </row>
    <row r="8" spans="1:15">
      <c r="B8" s="6"/>
      <c r="C8" s="6"/>
      <c r="D8" s="6"/>
      <c r="F8" s="3"/>
      <c r="G8" s="3"/>
      <c r="H8" s="3"/>
      <c r="I8" s="3"/>
      <c r="J8" s="3"/>
      <c r="K8" s="3"/>
      <c r="L8" s="29"/>
      <c r="M8" s="3"/>
      <c r="N8" s="3"/>
      <c r="O8" s="3"/>
    </row>
    <row r="9" spans="1:15">
      <c r="B9" s="6"/>
      <c r="C9" s="6"/>
      <c r="D9" s="6"/>
      <c r="F9" s="3"/>
      <c r="G9" s="3"/>
      <c r="H9" s="3"/>
      <c r="I9" s="3"/>
      <c r="J9" s="3"/>
      <c r="K9" s="3"/>
      <c r="L9" s="29"/>
      <c r="M9" s="3"/>
      <c r="N9" s="3"/>
      <c r="O9" s="3"/>
    </row>
    <row r="10" spans="1:15">
      <c r="B10" s="6"/>
      <c r="C10" s="6"/>
      <c r="D10" s="6"/>
      <c r="F10" s="3"/>
      <c r="G10" s="3"/>
      <c r="H10" s="3"/>
      <c r="I10" s="3"/>
      <c r="J10" s="3"/>
      <c r="K10" s="3"/>
      <c r="L10" s="29"/>
      <c r="M10" s="3"/>
      <c r="N10" s="3"/>
      <c r="O10" s="3"/>
    </row>
    <row r="11" spans="1:15">
      <c r="B11" s="6"/>
      <c r="C11" s="6"/>
      <c r="D11" s="6"/>
      <c r="F11" s="3"/>
      <c r="G11" s="3"/>
      <c r="H11" s="3"/>
      <c r="I11" s="3"/>
      <c r="J11" s="3"/>
      <c r="K11" s="3"/>
      <c r="L11" s="29"/>
      <c r="M11" s="3"/>
      <c r="N11" s="3"/>
      <c r="O11" s="3"/>
    </row>
    <row r="12" spans="1:15">
      <c r="B12" s="6"/>
      <c r="C12" s="6"/>
      <c r="D12" s="6"/>
      <c r="F12" s="3"/>
      <c r="G12" s="3"/>
      <c r="H12" s="3"/>
      <c r="I12" s="3"/>
      <c r="J12" s="3"/>
      <c r="K12" s="3"/>
      <c r="L12" s="29"/>
      <c r="M12" s="3"/>
      <c r="N12" s="3"/>
      <c r="O12" s="3"/>
    </row>
    <row r="13" spans="1:15">
      <c r="B13" s="6"/>
      <c r="C13" s="6"/>
      <c r="D13" s="6"/>
      <c r="F13" s="3"/>
      <c r="G13" s="3"/>
      <c r="H13" s="3"/>
      <c r="I13" s="3"/>
      <c r="J13" s="3"/>
      <c r="K13" s="3"/>
      <c r="L13" s="29"/>
      <c r="M13" s="3"/>
      <c r="N13" s="3"/>
      <c r="O13" s="3"/>
    </row>
    <row r="14" spans="1:15">
      <c r="B14" s="6"/>
      <c r="C14" s="6"/>
      <c r="D14" s="6"/>
      <c r="F14" s="3"/>
      <c r="G14" s="3"/>
      <c r="H14" s="3"/>
      <c r="I14" s="3"/>
      <c r="J14" s="3"/>
      <c r="K14" s="3"/>
      <c r="L14" s="29"/>
      <c r="M14" s="3"/>
      <c r="N14" s="3"/>
      <c r="O14" s="3"/>
    </row>
    <row r="15" spans="1:15">
      <c r="B15" s="6"/>
      <c r="C15" s="6"/>
      <c r="D15" s="6"/>
      <c r="F15" s="3"/>
      <c r="G15" s="3"/>
      <c r="H15" s="3"/>
      <c r="I15" s="3"/>
      <c r="J15" s="3"/>
      <c r="K15" s="3"/>
      <c r="L15" s="29"/>
      <c r="M15" s="3"/>
      <c r="N15" s="3"/>
      <c r="O15" s="3"/>
    </row>
    <row r="16" spans="1:15">
      <c r="B16" s="6"/>
      <c r="C16" s="6"/>
      <c r="D16" s="6"/>
      <c r="F16" s="3"/>
      <c r="G16" s="3"/>
      <c r="H16" s="3"/>
      <c r="I16" s="3"/>
      <c r="J16" s="3"/>
      <c r="K16" s="3"/>
      <c r="L16" s="29"/>
      <c r="M16" s="3"/>
      <c r="N16" s="3"/>
      <c r="O16" s="3"/>
    </row>
    <row r="17" spans="2:15">
      <c r="B17" s="6"/>
      <c r="C17" s="6"/>
      <c r="D17" s="6"/>
      <c r="F17" s="3"/>
      <c r="G17" s="3"/>
      <c r="H17" s="3"/>
      <c r="I17" s="3"/>
      <c r="J17" s="3"/>
      <c r="K17" s="3"/>
      <c r="L17" s="29"/>
      <c r="M17" s="3"/>
      <c r="N17" s="3"/>
      <c r="O17" s="3"/>
    </row>
    <row r="18" spans="2:15">
      <c r="B18" s="6"/>
      <c r="C18" s="6"/>
      <c r="D18" s="6"/>
      <c r="F18" s="3"/>
      <c r="G18" s="3"/>
      <c r="H18" s="3"/>
      <c r="I18" s="3"/>
      <c r="J18" s="3"/>
      <c r="K18" s="3"/>
      <c r="L18" s="29"/>
      <c r="M18" s="3"/>
      <c r="N18" s="3"/>
      <c r="O18" s="3"/>
    </row>
    <row r="19" spans="2:15">
      <c r="B19" s="6"/>
      <c r="C19" s="6"/>
      <c r="D19" s="6"/>
      <c r="F19" s="3"/>
      <c r="G19" s="3"/>
      <c r="H19" s="3"/>
      <c r="I19" s="3"/>
      <c r="J19" s="3"/>
      <c r="K19" s="3"/>
      <c r="L19" s="29"/>
      <c r="M19" s="3"/>
      <c r="N19" s="3"/>
      <c r="O19" s="3"/>
    </row>
    <row r="20" spans="2:15">
      <c r="B20" s="6"/>
      <c r="C20" s="6"/>
      <c r="D20" s="6"/>
      <c r="F20" s="3"/>
      <c r="G20" s="3"/>
      <c r="H20" s="3"/>
      <c r="I20" s="3"/>
      <c r="J20" s="3"/>
      <c r="K20" s="3"/>
      <c r="L20" s="29"/>
      <c r="M20" s="3"/>
      <c r="N20" s="3"/>
      <c r="O20" s="3"/>
    </row>
    <row r="21" spans="2:15">
      <c r="B21" s="6"/>
      <c r="C21" s="6"/>
      <c r="D21" s="6"/>
      <c r="F21" s="3"/>
      <c r="G21" s="3"/>
      <c r="H21" s="3"/>
      <c r="I21" s="3"/>
      <c r="J21" s="3"/>
      <c r="K21" s="3"/>
      <c r="L21" s="29"/>
      <c r="M21" s="3"/>
      <c r="N21" s="3"/>
      <c r="O21" s="3"/>
    </row>
    <row r="22" spans="2:15">
      <c r="B22" s="6"/>
      <c r="C22" s="6"/>
      <c r="D22" s="6"/>
      <c r="F22" s="3"/>
      <c r="G22" s="3"/>
      <c r="H22" s="3"/>
      <c r="I22" s="3"/>
      <c r="J22" s="3"/>
      <c r="K22" s="3"/>
      <c r="L22" s="29"/>
      <c r="M22" s="3"/>
      <c r="N22" s="3"/>
      <c r="O22" s="3"/>
    </row>
    <row r="23" spans="2:15">
      <c r="B23" s="6"/>
      <c r="C23" s="6"/>
      <c r="D23" s="6"/>
      <c r="F23" s="3"/>
      <c r="G23" s="3"/>
      <c r="H23" s="3"/>
      <c r="I23" s="3"/>
      <c r="J23" s="3"/>
      <c r="K23" s="3"/>
      <c r="L23" s="29"/>
      <c r="M23" s="3"/>
      <c r="N23" s="3"/>
      <c r="O23" s="3"/>
    </row>
    <row r="24" spans="2:15">
      <c r="B24" s="6"/>
      <c r="C24" s="6"/>
      <c r="D24" s="6"/>
      <c r="F24" s="3"/>
      <c r="G24" s="3"/>
      <c r="H24" s="3"/>
      <c r="I24" s="3"/>
      <c r="J24" s="3"/>
      <c r="K24" s="3"/>
      <c r="L24" s="29"/>
      <c r="M24" s="3"/>
      <c r="N24" s="3"/>
      <c r="O24" s="3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9A73-9E99-4855-A4CD-F952FD1388F9}">
  <dimension ref="A1:O25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1.83203125" style="6" customWidth="1"/>
    <col min="12" max="12" width="11.6640625" style="27" customWidth="1"/>
    <col min="13" max="13" width="7.83203125" style="6" bestFit="1" customWidth="1"/>
    <col min="14" max="14" width="10.5" style="6" bestFit="1" customWidth="1"/>
    <col min="15" max="15" width="21.5" style="5" customWidth="1"/>
    <col min="16" max="16384" width="9.1640625" style="3"/>
  </cols>
  <sheetData>
    <row r="1" spans="1:15" s="2" customFormat="1" ht="29" customHeight="1">
      <c r="A1" s="34" t="s">
        <v>193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207</v>
      </c>
      <c r="L3" s="46"/>
      <c r="M3" s="46" t="s">
        <v>1</v>
      </c>
      <c r="N3" s="46" t="s">
        <v>3</v>
      </c>
      <c r="O3" s="47" t="s">
        <v>2</v>
      </c>
    </row>
    <row r="4" spans="1:15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6" t="s">
        <v>7</v>
      </c>
      <c r="M4" s="45"/>
      <c r="N4" s="45"/>
      <c r="O4" s="48"/>
    </row>
    <row r="5" spans="1:15" ht="16">
      <c r="A5" s="30" t="s">
        <v>11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5">
      <c r="A6" s="8" t="s">
        <v>27</v>
      </c>
      <c r="B6" s="7" t="s">
        <v>46</v>
      </c>
      <c r="C6" s="7" t="s">
        <v>47</v>
      </c>
      <c r="D6" s="7" t="s">
        <v>48</v>
      </c>
      <c r="E6" s="7" t="s">
        <v>211</v>
      </c>
      <c r="F6" s="7" t="s">
        <v>183</v>
      </c>
      <c r="G6" s="9" t="s">
        <v>49</v>
      </c>
      <c r="H6" s="10" t="s">
        <v>50</v>
      </c>
      <c r="I6" s="10" t="s">
        <v>51</v>
      </c>
      <c r="J6" s="8"/>
      <c r="K6" s="8" t="s">
        <v>16</v>
      </c>
      <c r="L6" s="28">
        <v>138</v>
      </c>
      <c r="M6" s="8" t="str">
        <f>"413,0"</f>
        <v>413,0</v>
      </c>
      <c r="N6" s="8" t="str">
        <f>"17946,7271"</f>
        <v>17946,7271</v>
      </c>
      <c r="O6" s="7"/>
    </row>
    <row r="7" spans="1:15">
      <c r="A7" s="6"/>
      <c r="B7" s="6"/>
      <c r="C7" s="6"/>
      <c r="D7" s="6"/>
      <c r="F7" s="3"/>
      <c r="G7" s="3"/>
      <c r="H7" s="3"/>
      <c r="I7" s="3"/>
      <c r="J7" s="3"/>
      <c r="K7" s="3"/>
      <c r="L7" s="29"/>
      <c r="M7" s="3"/>
      <c r="N7" s="3"/>
      <c r="O7" s="3"/>
    </row>
    <row r="8" spans="1:15">
      <c r="A8" s="6"/>
      <c r="B8" s="6"/>
      <c r="C8" s="6"/>
      <c r="D8" s="6"/>
      <c r="F8" s="3"/>
      <c r="G8" s="3"/>
      <c r="H8" s="3"/>
      <c r="I8" s="3"/>
      <c r="J8" s="3"/>
      <c r="K8" s="3"/>
      <c r="L8" s="29"/>
      <c r="M8" s="3"/>
      <c r="N8" s="3"/>
      <c r="O8" s="3"/>
    </row>
    <row r="9" spans="1:15">
      <c r="A9" s="6"/>
      <c r="B9" s="6"/>
      <c r="C9" s="6"/>
      <c r="D9" s="6"/>
      <c r="F9" s="3"/>
      <c r="G9" s="3"/>
      <c r="H9" s="3"/>
      <c r="I9" s="3"/>
      <c r="J9" s="3"/>
      <c r="K9" s="3"/>
      <c r="L9" s="29"/>
      <c r="M9" s="3"/>
      <c r="N9" s="3"/>
      <c r="O9" s="3"/>
    </row>
    <row r="10" spans="1:15">
      <c r="A10" s="6"/>
      <c r="B10" s="6"/>
      <c r="C10" s="6"/>
      <c r="D10" s="6"/>
      <c r="F10" s="3"/>
      <c r="G10" s="3"/>
      <c r="H10" s="3"/>
      <c r="I10" s="3"/>
      <c r="J10" s="3"/>
      <c r="K10" s="3"/>
      <c r="L10" s="29"/>
      <c r="M10" s="3"/>
      <c r="N10" s="3"/>
      <c r="O10" s="3"/>
    </row>
    <row r="11" spans="1:15">
      <c r="A11" s="6"/>
      <c r="B11" s="6"/>
      <c r="C11" s="6"/>
      <c r="D11" s="6"/>
      <c r="F11" s="3"/>
      <c r="G11" s="3"/>
      <c r="H11" s="3"/>
      <c r="I11" s="3"/>
      <c r="J11" s="3"/>
      <c r="K11" s="3"/>
      <c r="L11" s="29"/>
      <c r="M11" s="3"/>
      <c r="N11" s="3"/>
      <c r="O11" s="3"/>
    </row>
    <row r="12" spans="1:15">
      <c r="A12" s="6"/>
      <c r="B12" s="6"/>
      <c r="C12" s="6"/>
      <c r="D12" s="6"/>
      <c r="F12" s="3"/>
      <c r="G12" s="3"/>
      <c r="H12" s="3"/>
      <c r="I12" s="3"/>
      <c r="J12" s="3"/>
      <c r="K12" s="3"/>
      <c r="L12" s="29"/>
      <c r="M12" s="3"/>
      <c r="N12" s="3"/>
      <c r="O12" s="3"/>
    </row>
    <row r="13" spans="1:15">
      <c r="A13" s="6"/>
      <c r="B13" s="6"/>
      <c r="C13" s="6"/>
      <c r="D13" s="6"/>
      <c r="F13" s="3"/>
      <c r="G13" s="3"/>
      <c r="H13" s="3"/>
      <c r="I13" s="3"/>
      <c r="J13" s="3"/>
      <c r="K13" s="3"/>
      <c r="L13" s="29"/>
      <c r="M13" s="3"/>
      <c r="N13" s="3"/>
      <c r="O13" s="3"/>
    </row>
    <row r="14" spans="1:15">
      <c r="A14" s="6"/>
      <c r="B14" s="6"/>
      <c r="C14" s="6"/>
      <c r="D14" s="6"/>
      <c r="F14" s="3"/>
      <c r="G14" s="3"/>
      <c r="H14" s="3"/>
      <c r="I14" s="3"/>
      <c r="J14" s="3"/>
      <c r="K14" s="3"/>
      <c r="L14" s="29"/>
      <c r="M14" s="3"/>
      <c r="N14" s="3"/>
      <c r="O14" s="3"/>
    </row>
    <row r="15" spans="1:15">
      <c r="A15" s="6"/>
      <c r="B15" s="6"/>
      <c r="C15" s="6"/>
      <c r="D15" s="6"/>
      <c r="F15" s="3"/>
      <c r="G15" s="3"/>
      <c r="H15" s="3"/>
      <c r="I15" s="3"/>
      <c r="J15" s="3"/>
      <c r="K15" s="3"/>
      <c r="L15" s="29"/>
      <c r="M15" s="3"/>
      <c r="N15" s="3"/>
      <c r="O15" s="3"/>
    </row>
    <row r="16" spans="1:15">
      <c r="A16" s="6"/>
      <c r="B16" s="6"/>
      <c r="C16" s="6"/>
      <c r="D16" s="6"/>
      <c r="F16" s="3"/>
      <c r="G16" s="3"/>
      <c r="H16" s="3"/>
      <c r="I16" s="3"/>
      <c r="J16" s="3"/>
      <c r="K16" s="3"/>
      <c r="L16" s="29"/>
      <c r="M16" s="3"/>
      <c r="N16" s="3"/>
      <c r="O16" s="3"/>
    </row>
    <row r="17" spans="1:15">
      <c r="A17" s="6"/>
      <c r="B17" s="6"/>
      <c r="C17" s="6"/>
      <c r="D17" s="6"/>
      <c r="F17" s="3"/>
      <c r="G17" s="3"/>
      <c r="H17" s="3"/>
      <c r="I17" s="3"/>
      <c r="J17" s="3"/>
      <c r="K17" s="3"/>
      <c r="L17" s="29"/>
      <c r="M17" s="3"/>
      <c r="N17" s="3"/>
      <c r="O17" s="3"/>
    </row>
    <row r="18" spans="1:15">
      <c r="A18" s="6"/>
      <c r="B18" s="6"/>
      <c r="C18" s="6"/>
      <c r="D18" s="6"/>
      <c r="F18" s="3"/>
      <c r="G18" s="3"/>
      <c r="H18" s="3"/>
      <c r="I18" s="3"/>
      <c r="J18" s="3"/>
      <c r="K18" s="3"/>
      <c r="L18" s="29"/>
      <c r="M18" s="3"/>
      <c r="N18" s="3"/>
      <c r="O18" s="3"/>
    </row>
    <row r="19" spans="1:15">
      <c r="A19" s="6"/>
      <c r="B19" s="6"/>
      <c r="C19" s="6"/>
      <c r="D19" s="6"/>
      <c r="F19" s="3"/>
      <c r="G19" s="3"/>
      <c r="H19" s="3"/>
      <c r="I19" s="3"/>
      <c r="J19" s="3"/>
      <c r="K19" s="3"/>
      <c r="L19" s="29"/>
      <c r="M19" s="3"/>
      <c r="N19" s="3"/>
      <c r="O19" s="3"/>
    </row>
    <row r="20" spans="1:15">
      <c r="A20" s="6"/>
      <c r="B20" s="6"/>
      <c r="C20" s="6"/>
      <c r="D20" s="6"/>
      <c r="F20" s="3"/>
      <c r="G20" s="3"/>
      <c r="H20" s="3"/>
      <c r="I20" s="3"/>
      <c r="J20" s="3"/>
      <c r="K20" s="3"/>
      <c r="L20" s="29"/>
      <c r="M20" s="3"/>
      <c r="N20" s="3"/>
      <c r="O20" s="3"/>
    </row>
    <row r="21" spans="1:15">
      <c r="A21" s="6"/>
      <c r="B21" s="6"/>
      <c r="C21" s="6"/>
      <c r="D21" s="6"/>
      <c r="F21" s="3"/>
      <c r="G21" s="3"/>
      <c r="H21" s="3"/>
      <c r="I21" s="3"/>
      <c r="J21" s="3"/>
      <c r="K21" s="3"/>
      <c r="L21" s="29"/>
      <c r="M21" s="3"/>
      <c r="N21" s="3"/>
      <c r="O21" s="3"/>
    </row>
    <row r="22" spans="1:15">
      <c r="A22" s="6"/>
      <c r="B22" s="6"/>
      <c r="C22" s="6"/>
      <c r="D22" s="6"/>
      <c r="F22" s="3"/>
      <c r="G22" s="3"/>
      <c r="H22" s="3"/>
      <c r="I22" s="3"/>
      <c r="J22" s="3"/>
      <c r="K22" s="3"/>
      <c r="L22" s="29"/>
      <c r="M22" s="3"/>
      <c r="N22" s="3"/>
      <c r="O22" s="3"/>
    </row>
    <row r="23" spans="1:15">
      <c r="A23" s="6"/>
      <c r="B23" s="6"/>
      <c r="C23" s="6"/>
      <c r="D23" s="6"/>
      <c r="F23" s="3"/>
      <c r="G23" s="3"/>
      <c r="H23" s="3"/>
      <c r="I23" s="3"/>
      <c r="J23" s="3"/>
      <c r="K23" s="3"/>
      <c r="L23" s="29"/>
      <c r="M23" s="3"/>
      <c r="N23" s="3"/>
      <c r="O23" s="3"/>
    </row>
    <row r="24" spans="1:15">
      <c r="A24" s="6"/>
      <c r="B24" s="6"/>
      <c r="C24" s="6"/>
      <c r="D24" s="6"/>
      <c r="F24" s="3"/>
      <c r="G24" s="3"/>
      <c r="H24" s="3"/>
      <c r="I24" s="3"/>
      <c r="J24" s="3"/>
      <c r="K24" s="3"/>
      <c r="L24" s="29"/>
      <c r="M24" s="3"/>
      <c r="N24" s="3"/>
      <c r="O24" s="3"/>
    </row>
    <row r="25" spans="1:15">
      <c r="A25" s="6"/>
      <c r="B25" s="6"/>
      <c r="C25" s="6"/>
      <c r="D25" s="6"/>
      <c r="F25" s="3"/>
      <c r="G25" s="3"/>
      <c r="H25" s="3"/>
      <c r="I25" s="3"/>
      <c r="J25" s="3"/>
      <c r="K25" s="3"/>
      <c r="L25" s="29"/>
      <c r="M25" s="3"/>
      <c r="N25" s="3"/>
      <c r="O25" s="3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788D-14D3-481A-9D14-E28B0E965289}">
  <dimension ref="A1:O24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1" width="11.6640625" style="6" customWidth="1"/>
    <col min="12" max="12" width="14.83203125" style="27" customWidth="1"/>
    <col min="13" max="13" width="7.83203125" style="6" bestFit="1" customWidth="1"/>
    <col min="14" max="14" width="9.5" style="6" bestFit="1" customWidth="1"/>
    <col min="15" max="15" width="23.83203125" style="5" customWidth="1"/>
    <col min="16" max="16384" width="9.1640625" style="3"/>
  </cols>
  <sheetData>
    <row r="1" spans="1:15" s="2" customFormat="1" ht="29" customHeight="1">
      <c r="A1" s="34" t="s">
        <v>194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207</v>
      </c>
      <c r="L3" s="46"/>
      <c r="M3" s="46" t="s">
        <v>1</v>
      </c>
      <c r="N3" s="46" t="s">
        <v>3</v>
      </c>
      <c r="O3" s="47" t="s">
        <v>2</v>
      </c>
    </row>
    <row r="4" spans="1:15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6" t="s">
        <v>7</v>
      </c>
      <c r="M4" s="45"/>
      <c r="N4" s="45"/>
      <c r="O4" s="48"/>
    </row>
    <row r="5" spans="1:15" ht="16">
      <c r="A5" s="30" t="s">
        <v>31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5">
      <c r="A6" s="8" t="s">
        <v>27</v>
      </c>
      <c r="B6" s="7" t="s">
        <v>39</v>
      </c>
      <c r="C6" s="7" t="s">
        <v>40</v>
      </c>
      <c r="D6" s="7" t="s">
        <v>41</v>
      </c>
      <c r="E6" s="7" t="s">
        <v>211</v>
      </c>
      <c r="F6" s="7" t="s">
        <v>42</v>
      </c>
      <c r="G6" s="9" t="s">
        <v>36</v>
      </c>
      <c r="H6" s="9" t="s">
        <v>43</v>
      </c>
      <c r="I6" s="10" t="s">
        <v>44</v>
      </c>
      <c r="J6" s="8"/>
      <c r="K6" s="8" t="s">
        <v>45</v>
      </c>
      <c r="L6" s="28">
        <v>86</v>
      </c>
      <c r="M6" s="8" t="str">
        <f>"211,0"</f>
        <v>211,0</v>
      </c>
      <c r="N6" s="8" t="str">
        <f>"7651,9621"</f>
        <v>7651,9621</v>
      </c>
      <c r="O6" s="7" t="s">
        <v>179</v>
      </c>
    </row>
    <row r="7" spans="1:15">
      <c r="B7" s="5" t="s">
        <v>9</v>
      </c>
    </row>
    <row r="8" spans="1:15">
      <c r="A8" s="6"/>
      <c r="B8" s="6"/>
      <c r="C8" s="6"/>
      <c r="D8" s="6"/>
      <c r="E8" s="6"/>
      <c r="F8" s="6"/>
      <c r="H8" s="5"/>
      <c r="I8" s="3"/>
      <c r="J8" s="3"/>
      <c r="K8" s="3"/>
      <c r="L8" s="29"/>
      <c r="M8" s="3"/>
      <c r="N8" s="3"/>
      <c r="O8" s="3"/>
    </row>
    <row r="9" spans="1:15">
      <c r="A9" s="6"/>
      <c r="B9" s="6"/>
      <c r="C9" s="6"/>
      <c r="D9" s="6"/>
      <c r="E9" s="6"/>
      <c r="F9" s="6"/>
      <c r="H9" s="5"/>
      <c r="I9" s="3"/>
      <c r="J9" s="3"/>
      <c r="K9" s="3"/>
      <c r="L9" s="29"/>
      <c r="M9" s="3"/>
      <c r="N9" s="3"/>
      <c r="O9" s="3"/>
    </row>
    <row r="10" spans="1:15">
      <c r="A10" s="6"/>
      <c r="B10" s="6"/>
      <c r="C10" s="6"/>
      <c r="D10" s="6"/>
      <c r="E10" s="6"/>
      <c r="F10" s="6"/>
      <c r="H10" s="5"/>
      <c r="I10" s="3"/>
      <c r="J10" s="3"/>
      <c r="K10" s="3"/>
      <c r="L10" s="29"/>
      <c r="M10" s="3"/>
      <c r="N10" s="3"/>
      <c r="O10" s="3"/>
    </row>
    <row r="11" spans="1:15">
      <c r="A11" s="6"/>
      <c r="B11" s="6"/>
      <c r="C11" s="6"/>
      <c r="D11" s="6"/>
      <c r="E11" s="6"/>
      <c r="F11" s="6"/>
      <c r="H11" s="5"/>
      <c r="I11" s="3"/>
      <c r="J11" s="3"/>
      <c r="K11" s="3"/>
      <c r="L11" s="29"/>
      <c r="M11" s="3"/>
      <c r="N11" s="3"/>
      <c r="O11" s="3"/>
    </row>
    <row r="12" spans="1:15">
      <c r="A12" s="6"/>
      <c r="B12" s="6"/>
      <c r="C12" s="6"/>
      <c r="D12" s="6"/>
      <c r="E12" s="6"/>
      <c r="F12" s="6"/>
      <c r="H12" s="5"/>
      <c r="I12" s="3"/>
      <c r="J12" s="3"/>
      <c r="K12" s="3"/>
      <c r="L12" s="29"/>
      <c r="M12" s="3"/>
      <c r="N12" s="3"/>
      <c r="O12" s="3"/>
    </row>
    <row r="13" spans="1:15">
      <c r="A13" s="6"/>
      <c r="B13" s="6"/>
      <c r="C13" s="6"/>
      <c r="D13" s="6"/>
      <c r="E13" s="6"/>
      <c r="F13" s="6"/>
      <c r="H13" s="5"/>
      <c r="I13" s="3"/>
      <c r="J13" s="3"/>
      <c r="K13" s="3"/>
      <c r="L13" s="29"/>
      <c r="M13" s="3"/>
      <c r="N13" s="3"/>
      <c r="O13" s="3"/>
    </row>
    <row r="14" spans="1:15">
      <c r="A14" s="6"/>
      <c r="B14" s="6"/>
      <c r="C14" s="6"/>
      <c r="D14" s="6"/>
      <c r="E14" s="6"/>
      <c r="F14" s="6"/>
      <c r="H14" s="5"/>
      <c r="I14" s="3"/>
      <c r="J14" s="3"/>
      <c r="K14" s="3"/>
      <c r="L14" s="29"/>
      <c r="M14" s="3"/>
      <c r="N14" s="3"/>
      <c r="O14" s="3"/>
    </row>
    <row r="15" spans="1:15">
      <c r="A15" s="6"/>
      <c r="B15" s="6"/>
      <c r="C15" s="6"/>
      <c r="D15" s="6"/>
      <c r="E15" s="6"/>
      <c r="F15" s="6"/>
      <c r="H15" s="5"/>
      <c r="I15" s="3"/>
      <c r="J15" s="3"/>
      <c r="K15" s="3"/>
      <c r="L15" s="29"/>
      <c r="M15" s="3"/>
      <c r="N15" s="3"/>
      <c r="O15" s="3"/>
    </row>
    <row r="16" spans="1:15">
      <c r="A16" s="6"/>
      <c r="B16" s="6"/>
      <c r="C16" s="6"/>
      <c r="D16" s="6"/>
      <c r="E16" s="6"/>
      <c r="F16" s="6"/>
      <c r="H16" s="5"/>
      <c r="I16" s="3"/>
      <c r="J16" s="3"/>
      <c r="K16" s="3"/>
      <c r="L16" s="29"/>
      <c r="M16" s="3"/>
      <c r="N16" s="3"/>
      <c r="O16" s="3"/>
    </row>
    <row r="17" spans="1:15">
      <c r="A17" s="6"/>
      <c r="B17" s="6"/>
      <c r="C17" s="6"/>
      <c r="D17" s="6"/>
      <c r="E17" s="6"/>
      <c r="F17" s="6"/>
      <c r="H17" s="5"/>
      <c r="I17" s="3"/>
      <c r="J17" s="3"/>
      <c r="K17" s="3"/>
      <c r="L17" s="29"/>
      <c r="M17" s="3"/>
      <c r="N17" s="3"/>
      <c r="O17" s="3"/>
    </row>
    <row r="18" spans="1:15">
      <c r="A18" s="6"/>
      <c r="B18" s="6"/>
      <c r="C18" s="6"/>
      <c r="D18" s="6"/>
      <c r="E18" s="6"/>
      <c r="F18" s="6"/>
      <c r="H18" s="5"/>
      <c r="I18" s="3"/>
      <c r="J18" s="3"/>
      <c r="K18" s="3"/>
      <c r="L18" s="29"/>
      <c r="M18" s="3"/>
      <c r="N18" s="3"/>
      <c r="O18" s="3"/>
    </row>
    <row r="19" spans="1:15">
      <c r="A19" s="6"/>
      <c r="B19" s="6"/>
      <c r="C19" s="6"/>
      <c r="D19" s="6"/>
      <c r="E19" s="6"/>
      <c r="F19" s="6"/>
      <c r="H19" s="5"/>
      <c r="I19" s="3"/>
      <c r="J19" s="3"/>
      <c r="K19" s="3"/>
      <c r="L19" s="29"/>
      <c r="M19" s="3"/>
      <c r="N19" s="3"/>
      <c r="O19" s="3"/>
    </row>
    <row r="20" spans="1:15">
      <c r="A20" s="6"/>
      <c r="B20" s="6"/>
      <c r="C20" s="6"/>
      <c r="D20" s="6"/>
      <c r="E20" s="6"/>
      <c r="F20" s="6"/>
      <c r="H20" s="5"/>
      <c r="I20" s="3"/>
      <c r="J20" s="3"/>
      <c r="K20" s="3"/>
      <c r="L20" s="29"/>
      <c r="M20" s="3"/>
      <c r="N20" s="3"/>
      <c r="O20" s="3"/>
    </row>
    <row r="21" spans="1:15">
      <c r="A21" s="6"/>
      <c r="B21" s="6"/>
      <c r="C21" s="6"/>
      <c r="D21" s="6"/>
      <c r="E21" s="6"/>
      <c r="F21" s="6"/>
      <c r="H21" s="5"/>
      <c r="I21" s="3"/>
      <c r="J21" s="3"/>
      <c r="K21" s="3"/>
      <c r="L21" s="29"/>
      <c r="M21" s="3"/>
      <c r="N21" s="3"/>
      <c r="O21" s="3"/>
    </row>
    <row r="22" spans="1:15">
      <c r="A22" s="6"/>
      <c r="B22" s="6"/>
      <c r="C22" s="6"/>
      <c r="D22" s="6"/>
      <c r="E22" s="6"/>
      <c r="F22" s="6"/>
      <c r="H22" s="5"/>
      <c r="I22" s="3"/>
      <c r="J22" s="3"/>
      <c r="K22" s="3"/>
      <c r="L22" s="29"/>
      <c r="M22" s="3"/>
      <c r="N22" s="3"/>
      <c r="O22" s="3"/>
    </row>
    <row r="23" spans="1:15">
      <c r="A23" s="6"/>
      <c r="B23" s="6"/>
      <c r="C23" s="6"/>
      <c r="D23" s="6"/>
      <c r="E23" s="6"/>
      <c r="F23" s="6"/>
      <c r="H23" s="5"/>
      <c r="I23" s="3"/>
      <c r="J23" s="3"/>
      <c r="K23" s="3"/>
      <c r="L23" s="29"/>
      <c r="M23" s="3"/>
      <c r="N23" s="3"/>
      <c r="O23" s="3"/>
    </row>
    <row r="24" spans="1:15">
      <c r="A24" s="6"/>
      <c r="B24" s="6"/>
      <c r="C24" s="6"/>
      <c r="D24" s="6"/>
      <c r="E24" s="6"/>
      <c r="F24" s="6"/>
      <c r="H24" s="5"/>
      <c r="I24" s="3"/>
      <c r="J24" s="3"/>
      <c r="K24" s="3"/>
      <c r="L24" s="29"/>
      <c r="M24" s="3"/>
      <c r="N24" s="3"/>
      <c r="O24" s="3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5AA0-F3F1-4D8B-9C6F-27A72AA01332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6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4" t="s">
        <v>196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11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12</v>
      </c>
      <c r="C6" s="7" t="s">
        <v>13</v>
      </c>
      <c r="D6" s="7" t="s">
        <v>14</v>
      </c>
      <c r="E6" s="7" t="s">
        <v>217</v>
      </c>
      <c r="F6" s="7" t="s">
        <v>15</v>
      </c>
      <c r="G6" s="9" t="s">
        <v>16</v>
      </c>
      <c r="H6" s="10" t="s">
        <v>17</v>
      </c>
      <c r="I6" s="10" t="s">
        <v>17</v>
      </c>
      <c r="J6" s="8"/>
      <c r="K6" s="8" t="str">
        <f>"90,0"</f>
        <v>90,0</v>
      </c>
      <c r="L6" s="8" t="str">
        <f>"101,0227"</f>
        <v>101,0227</v>
      </c>
      <c r="M6" s="7"/>
    </row>
    <row r="7" spans="1:13">
      <c r="B7" s="5" t="s">
        <v>9</v>
      </c>
    </row>
    <row r="8" spans="1:13" ht="16">
      <c r="A8" s="49" t="s">
        <v>18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27</v>
      </c>
      <c r="B9" s="7" t="s">
        <v>19</v>
      </c>
      <c r="C9" s="7" t="s">
        <v>20</v>
      </c>
      <c r="D9" s="7" t="s">
        <v>21</v>
      </c>
      <c r="E9" s="7" t="s">
        <v>211</v>
      </c>
      <c r="F9" s="7" t="s">
        <v>22</v>
      </c>
      <c r="G9" s="9" t="s">
        <v>23</v>
      </c>
      <c r="H9" s="9" t="s">
        <v>24</v>
      </c>
      <c r="I9" s="10" t="s">
        <v>25</v>
      </c>
      <c r="J9" s="8"/>
      <c r="K9" s="8" t="str">
        <f>"207,5"</f>
        <v>207,5</v>
      </c>
      <c r="L9" s="8" t="str">
        <f>"127,3220"</f>
        <v>127,3220</v>
      </c>
      <c r="M9" s="7"/>
    </row>
    <row r="10" spans="1:13">
      <c r="B10" s="5" t="s">
        <v>9</v>
      </c>
    </row>
    <row r="11" spans="1:13">
      <c r="B11" s="5" t="s">
        <v>9</v>
      </c>
      <c r="C11" s="6"/>
      <c r="D11" s="6"/>
      <c r="E11" s="6"/>
      <c r="F11" s="3"/>
      <c r="G11" s="3"/>
      <c r="H11" s="3"/>
      <c r="I11" s="3"/>
      <c r="J11" s="3"/>
      <c r="K11" s="3"/>
      <c r="L11" s="3"/>
      <c r="M11" s="3"/>
    </row>
    <row r="12" spans="1:13">
      <c r="B12" s="5" t="s">
        <v>9</v>
      </c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</row>
    <row r="13" spans="1:13">
      <c r="B13" s="5" t="s">
        <v>9</v>
      </c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</row>
    <row r="14" spans="1:13">
      <c r="B14" s="5" t="s">
        <v>9</v>
      </c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</row>
    <row r="15" spans="1:13">
      <c r="B15" s="5" t="s">
        <v>9</v>
      </c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</row>
    <row r="16" spans="1:13">
      <c r="B16" s="5" t="s">
        <v>9</v>
      </c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</row>
    <row r="17" spans="2:13">
      <c r="B17" s="5" t="s">
        <v>9</v>
      </c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</row>
    <row r="18" spans="2:13">
      <c r="B18" s="5" t="s">
        <v>9</v>
      </c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</row>
    <row r="19" spans="2:13">
      <c r="B19" s="5" t="s">
        <v>9</v>
      </c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</row>
    <row r="20" spans="2:13">
      <c r="B20" s="5" t="s">
        <v>9</v>
      </c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</row>
    <row r="21" spans="2:13">
      <c r="B21" s="5" t="s">
        <v>9</v>
      </c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</row>
    <row r="22" spans="2:13">
      <c r="B22" s="5" t="s">
        <v>9</v>
      </c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</row>
    <row r="23" spans="2:13">
      <c r="B23" s="5" t="s">
        <v>9</v>
      </c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</row>
    <row r="24" spans="2:13">
      <c r="B24" s="5" t="s">
        <v>9</v>
      </c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</row>
    <row r="25" spans="2:13">
      <c r="B25" s="5" t="s">
        <v>9</v>
      </c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</row>
    <row r="26" spans="2:13">
      <c r="B26" s="5" t="s">
        <v>9</v>
      </c>
      <c r="C26" s="6"/>
      <c r="D26" s="6"/>
      <c r="E26" s="6"/>
      <c r="F26" s="3"/>
      <c r="G26" s="3"/>
      <c r="H26" s="3"/>
      <c r="I26" s="3"/>
      <c r="J26" s="3"/>
      <c r="K26" s="3"/>
      <c r="L26" s="3"/>
      <c r="M26" s="3"/>
    </row>
    <row r="27" spans="2:13">
      <c r="B27" s="5" t="s">
        <v>9</v>
      </c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</row>
    <row r="28" spans="2:13">
      <c r="B28" s="5" t="s">
        <v>9</v>
      </c>
      <c r="C28" s="6"/>
      <c r="D28" s="6"/>
      <c r="E28" s="6"/>
      <c r="F28" s="3"/>
      <c r="G28" s="3"/>
      <c r="H28" s="3"/>
      <c r="I28" s="3"/>
      <c r="J28" s="3"/>
      <c r="K28" s="3"/>
      <c r="L28" s="3"/>
      <c r="M28" s="3"/>
    </row>
    <row r="29" spans="2:13"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</row>
    <row r="30" spans="2:13"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</row>
    <row r="31" spans="2:13"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</row>
    <row r="32" spans="2:13"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8370-658F-4EF1-9902-01F57F04CDEA}">
  <dimension ref="A1:M2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34" t="s">
        <v>192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52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53</v>
      </c>
      <c r="C6" s="7" t="s">
        <v>54</v>
      </c>
      <c r="D6" s="7" t="s">
        <v>55</v>
      </c>
      <c r="E6" s="7" t="s">
        <v>211</v>
      </c>
      <c r="F6" s="7" t="s">
        <v>56</v>
      </c>
      <c r="G6" s="9" t="s">
        <v>57</v>
      </c>
      <c r="H6" s="9" t="s">
        <v>58</v>
      </c>
      <c r="I6" s="10" t="s">
        <v>59</v>
      </c>
      <c r="J6" s="8"/>
      <c r="K6" s="8" t="str">
        <f>"300,0"</f>
        <v>300,0</v>
      </c>
      <c r="L6" s="8" t="str">
        <f>"174,2700"</f>
        <v>174,2700</v>
      </c>
      <c r="M6" s="7"/>
    </row>
    <row r="7" spans="1:13">
      <c r="A7" s="6"/>
      <c r="B7" s="6"/>
      <c r="C7" s="6"/>
      <c r="E7" s="3"/>
      <c r="F7" s="3"/>
      <c r="G7" s="3"/>
      <c r="H7" s="3"/>
      <c r="I7" s="3"/>
      <c r="J7" s="3"/>
      <c r="K7" s="3"/>
      <c r="L7" s="3"/>
      <c r="M7" s="3"/>
    </row>
    <row r="8" spans="1:13">
      <c r="A8" s="6"/>
      <c r="B8" s="6"/>
      <c r="C8" s="6"/>
      <c r="E8" s="3"/>
      <c r="F8" s="3"/>
      <c r="G8" s="3"/>
      <c r="H8" s="3"/>
      <c r="I8" s="3"/>
      <c r="J8" s="3"/>
      <c r="K8" s="3"/>
      <c r="L8" s="3"/>
      <c r="M8" s="3"/>
    </row>
    <row r="9" spans="1:13">
      <c r="A9" s="6"/>
      <c r="B9" s="6"/>
      <c r="C9" s="6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6"/>
      <c r="B10" s="6"/>
      <c r="C10" s="6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6"/>
      <c r="B11" s="6"/>
      <c r="C11" s="6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6"/>
      <c r="B12" s="6"/>
      <c r="C12" s="6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6"/>
      <c r="B13" s="6"/>
      <c r="C13" s="6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6"/>
      <c r="B14" s="6"/>
      <c r="C14" s="6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6"/>
      <c r="B15" s="6"/>
      <c r="C15" s="6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6"/>
      <c r="B16" s="6"/>
      <c r="C16" s="6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6"/>
      <c r="B17" s="6"/>
      <c r="C17" s="6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C18" s="6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C19" s="6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C25" s="6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C26" s="6"/>
      <c r="E26" s="3"/>
      <c r="F26" s="3"/>
      <c r="G26" s="3"/>
      <c r="H26" s="3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2B91-F81C-4165-B9D0-ED86771207C2}">
  <dimension ref="A1:Q25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2.5" style="5" customWidth="1"/>
    <col min="18" max="16384" width="9.1640625" style="3"/>
  </cols>
  <sheetData>
    <row r="1" spans="1:17" s="2" customFormat="1" ht="29" customHeight="1">
      <c r="A1" s="34" t="s">
        <v>185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115</v>
      </c>
      <c r="L3" s="46"/>
      <c r="M3" s="46"/>
      <c r="N3" s="46"/>
      <c r="O3" s="46" t="s">
        <v>1</v>
      </c>
      <c r="P3" s="46" t="s">
        <v>3</v>
      </c>
      <c r="Q3" s="47" t="s">
        <v>2</v>
      </c>
    </row>
    <row r="4" spans="1:17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8"/>
    </row>
    <row r="5" spans="1:17" ht="16">
      <c r="A5" s="30" t="s">
        <v>62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>
      <c r="A6" s="8" t="s">
        <v>27</v>
      </c>
      <c r="B6" s="7" t="s">
        <v>144</v>
      </c>
      <c r="C6" s="7" t="s">
        <v>145</v>
      </c>
      <c r="D6" s="7" t="s">
        <v>146</v>
      </c>
      <c r="E6" s="7" t="s">
        <v>212</v>
      </c>
      <c r="F6" s="7" t="s">
        <v>72</v>
      </c>
      <c r="G6" s="9" t="s">
        <v>68</v>
      </c>
      <c r="H6" s="9" t="s">
        <v>65</v>
      </c>
      <c r="I6" s="9" t="s">
        <v>147</v>
      </c>
      <c r="J6" s="8"/>
      <c r="K6" s="9" t="s">
        <v>74</v>
      </c>
      <c r="L6" s="9" t="s">
        <v>75</v>
      </c>
      <c r="M6" s="9" t="s">
        <v>148</v>
      </c>
      <c r="N6" s="8"/>
      <c r="O6" s="8" t="str">
        <f>"245,0"</f>
        <v>245,0</v>
      </c>
      <c r="P6" s="8" t="str">
        <f>"183,4070"</f>
        <v>183,4070</v>
      </c>
      <c r="Q6" s="7"/>
    </row>
    <row r="7" spans="1:17">
      <c r="B7" s="5" t="s">
        <v>9</v>
      </c>
      <c r="C7" s="6"/>
      <c r="D7" s="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B8" s="5" t="s">
        <v>9</v>
      </c>
      <c r="C8" s="6"/>
      <c r="D8" s="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B9" s="5" t="s">
        <v>9</v>
      </c>
      <c r="C9" s="6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B10" s="5" t="s">
        <v>9</v>
      </c>
      <c r="C10" s="6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B11" s="5" t="s">
        <v>9</v>
      </c>
      <c r="C11" s="6"/>
      <c r="D11" s="6"/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>
      <c r="B12" s="5" t="s">
        <v>9</v>
      </c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>
      <c r="B13" s="5" t="s">
        <v>9</v>
      </c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B14" s="5" t="s">
        <v>9</v>
      </c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B15" s="5" t="s">
        <v>9</v>
      </c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B16" s="5" t="s">
        <v>9</v>
      </c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>
      <c r="B17" s="5" t="s">
        <v>9</v>
      </c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>
      <c r="B18" s="5" t="s">
        <v>9</v>
      </c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>
      <c r="B19" s="5" t="s">
        <v>9</v>
      </c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>
      <c r="B20" s="5" t="s">
        <v>9</v>
      </c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>
      <c r="B21" s="5" t="s">
        <v>9</v>
      </c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7286-653F-45E4-9055-E1FAE38E61F2}">
  <dimension ref="A1:M4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4" t="s">
        <v>186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86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87</v>
      </c>
      <c r="C6" s="7" t="s">
        <v>88</v>
      </c>
      <c r="D6" s="7" t="s">
        <v>89</v>
      </c>
      <c r="E6" s="7" t="s">
        <v>211</v>
      </c>
      <c r="F6" s="7" t="s">
        <v>90</v>
      </c>
      <c r="G6" s="9" t="s">
        <v>63</v>
      </c>
      <c r="H6" s="10" t="s">
        <v>45</v>
      </c>
      <c r="I6" s="9" t="s">
        <v>91</v>
      </c>
      <c r="J6" s="8"/>
      <c r="K6" s="8" t="str">
        <f>"55,0"</f>
        <v>55,0</v>
      </c>
      <c r="L6" s="8" t="str">
        <f>"65,6315"</f>
        <v>65,6315</v>
      </c>
      <c r="M6" s="7" t="s">
        <v>92</v>
      </c>
    </row>
    <row r="7" spans="1:13">
      <c r="B7" s="5" t="s">
        <v>9</v>
      </c>
    </row>
    <row r="8" spans="1:13" ht="16">
      <c r="A8" s="49" t="s">
        <v>69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12" t="s">
        <v>27</v>
      </c>
      <c r="B9" s="11" t="s">
        <v>93</v>
      </c>
      <c r="C9" s="11" t="s">
        <v>94</v>
      </c>
      <c r="D9" s="11" t="s">
        <v>95</v>
      </c>
      <c r="E9" s="11" t="s">
        <v>211</v>
      </c>
      <c r="F9" s="11" t="s">
        <v>96</v>
      </c>
      <c r="G9" s="17" t="s">
        <v>97</v>
      </c>
      <c r="H9" s="18" t="s">
        <v>73</v>
      </c>
      <c r="I9" s="18" t="s">
        <v>98</v>
      </c>
      <c r="J9" s="12"/>
      <c r="K9" s="12" t="str">
        <f>"152,5"</f>
        <v>152,5</v>
      </c>
      <c r="L9" s="12" t="str">
        <f>"103,7915"</f>
        <v>103,7915</v>
      </c>
      <c r="M9" s="11"/>
    </row>
    <row r="10" spans="1:13">
      <c r="A10" s="14" t="s">
        <v>114</v>
      </c>
      <c r="B10" s="13" t="s">
        <v>99</v>
      </c>
      <c r="C10" s="13" t="s">
        <v>100</v>
      </c>
      <c r="D10" s="13" t="s">
        <v>101</v>
      </c>
      <c r="E10" s="13" t="s">
        <v>211</v>
      </c>
      <c r="F10" s="13" t="s">
        <v>29</v>
      </c>
      <c r="G10" s="19" t="s">
        <v>35</v>
      </c>
      <c r="H10" s="19" t="s">
        <v>102</v>
      </c>
      <c r="I10" s="20" t="s">
        <v>36</v>
      </c>
      <c r="J10" s="14"/>
      <c r="K10" s="14" t="str">
        <f>"117,5"</f>
        <v>117,5</v>
      </c>
      <c r="L10" s="14" t="str">
        <f>"79,7825"</f>
        <v>79,7825</v>
      </c>
      <c r="M10" s="13"/>
    </row>
    <row r="11" spans="1:13">
      <c r="A11" s="16" t="s">
        <v>27</v>
      </c>
      <c r="B11" s="15" t="s">
        <v>32</v>
      </c>
      <c r="C11" s="15" t="s">
        <v>198</v>
      </c>
      <c r="D11" s="15" t="s">
        <v>33</v>
      </c>
      <c r="E11" s="15" t="s">
        <v>213</v>
      </c>
      <c r="F11" s="15" t="s">
        <v>34</v>
      </c>
      <c r="G11" s="21" t="s">
        <v>35</v>
      </c>
      <c r="H11" s="22" t="s">
        <v>36</v>
      </c>
      <c r="I11" s="21" t="s">
        <v>36</v>
      </c>
      <c r="J11" s="16"/>
      <c r="K11" s="16" t="str">
        <f>"120,0"</f>
        <v>120,0</v>
      </c>
      <c r="L11" s="16" t="str">
        <f>"84,4893"</f>
        <v>84,4893</v>
      </c>
      <c r="M11" s="15"/>
    </row>
    <row r="12" spans="1:13">
      <c r="B12" s="5" t="s">
        <v>9</v>
      </c>
    </row>
    <row r="13" spans="1:13" ht="16">
      <c r="A13" s="49" t="s">
        <v>11</v>
      </c>
      <c r="B13" s="49"/>
      <c r="C13" s="50"/>
      <c r="D13" s="50"/>
      <c r="E13" s="50"/>
      <c r="F13" s="50"/>
      <c r="G13" s="50"/>
      <c r="H13" s="50"/>
      <c r="I13" s="50"/>
      <c r="J13" s="50"/>
    </row>
    <row r="14" spans="1:13">
      <c r="A14" s="8" t="s">
        <v>27</v>
      </c>
      <c r="B14" s="7" t="s">
        <v>103</v>
      </c>
      <c r="C14" s="7" t="s">
        <v>104</v>
      </c>
      <c r="D14" s="7" t="s">
        <v>105</v>
      </c>
      <c r="E14" s="7" t="s">
        <v>211</v>
      </c>
      <c r="F14" s="7" t="s">
        <v>180</v>
      </c>
      <c r="G14" s="9" t="s">
        <v>43</v>
      </c>
      <c r="H14" s="9" t="s">
        <v>106</v>
      </c>
      <c r="I14" s="10" t="s">
        <v>107</v>
      </c>
      <c r="J14" s="8"/>
      <c r="K14" s="8" t="str">
        <f>"132,5"</f>
        <v>132,5</v>
      </c>
      <c r="L14" s="8" t="str">
        <f>"87,2247"</f>
        <v>87,2247</v>
      </c>
      <c r="M14" s="7" t="s">
        <v>177</v>
      </c>
    </row>
    <row r="15" spans="1:13">
      <c r="B15" s="5" t="s">
        <v>9</v>
      </c>
    </row>
    <row r="16" spans="1:13" ht="16">
      <c r="A16" s="49" t="s">
        <v>18</v>
      </c>
      <c r="B16" s="49"/>
      <c r="C16" s="50"/>
      <c r="D16" s="50"/>
      <c r="E16" s="50"/>
      <c r="F16" s="50"/>
      <c r="G16" s="50"/>
      <c r="H16" s="50"/>
      <c r="I16" s="50"/>
      <c r="J16" s="50"/>
    </row>
    <row r="17" spans="1:13">
      <c r="A17" s="12" t="s">
        <v>27</v>
      </c>
      <c r="B17" s="11" t="s">
        <v>108</v>
      </c>
      <c r="C17" s="11" t="s">
        <v>109</v>
      </c>
      <c r="D17" s="11" t="s">
        <v>110</v>
      </c>
      <c r="E17" s="11" t="s">
        <v>211</v>
      </c>
      <c r="F17" s="11" t="s">
        <v>111</v>
      </c>
      <c r="G17" s="18" t="s">
        <v>74</v>
      </c>
      <c r="H17" s="18" t="s">
        <v>112</v>
      </c>
      <c r="I17" s="18" t="s">
        <v>113</v>
      </c>
      <c r="J17" s="12"/>
      <c r="K17" s="12" t="str">
        <f>"162,5"</f>
        <v>162,5</v>
      </c>
      <c r="L17" s="12" t="str">
        <f>"100,0187"</f>
        <v>100,0187</v>
      </c>
      <c r="M17" s="11"/>
    </row>
    <row r="18" spans="1:13">
      <c r="A18" s="16" t="s">
        <v>27</v>
      </c>
      <c r="B18" s="15" t="s">
        <v>108</v>
      </c>
      <c r="C18" s="15" t="s">
        <v>199</v>
      </c>
      <c r="D18" s="15" t="s">
        <v>110</v>
      </c>
      <c r="E18" s="15" t="s">
        <v>213</v>
      </c>
      <c r="F18" s="15" t="s">
        <v>111</v>
      </c>
      <c r="G18" s="21" t="s">
        <v>74</v>
      </c>
      <c r="H18" s="21" t="s">
        <v>112</v>
      </c>
      <c r="I18" s="21" t="s">
        <v>113</v>
      </c>
      <c r="J18" s="16"/>
      <c r="K18" s="16" t="str">
        <f>"162,5"</f>
        <v>162,5</v>
      </c>
      <c r="L18" s="16" t="str">
        <f>"100,0187"</f>
        <v>100,0187</v>
      </c>
      <c r="M18" s="15"/>
    </row>
    <row r="19" spans="1:13">
      <c r="A19" s="6"/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C26" s="6"/>
      <c r="D26" s="6"/>
      <c r="E26" s="6"/>
      <c r="F26" s="3"/>
      <c r="G26" s="3"/>
      <c r="H26" s="3"/>
      <c r="I26" s="3"/>
      <c r="J26" s="3"/>
      <c r="K26" s="3"/>
      <c r="L26" s="3"/>
      <c r="M26" s="3"/>
    </row>
    <row r="27" spans="1:13">
      <c r="A27" s="6"/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</row>
    <row r="28" spans="1:13">
      <c r="A28" s="6"/>
      <c r="B28" s="6"/>
      <c r="C28" s="6"/>
      <c r="D28" s="6"/>
      <c r="E28" s="6"/>
      <c r="F28" s="3"/>
      <c r="G28" s="3"/>
      <c r="H28" s="3"/>
      <c r="I28" s="3"/>
      <c r="J28" s="3"/>
      <c r="K28" s="3"/>
      <c r="L28" s="3"/>
      <c r="M28" s="3"/>
    </row>
    <row r="29" spans="1:13">
      <c r="A29" s="6"/>
      <c r="B29" s="6"/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</row>
    <row r="30" spans="1:13">
      <c r="A30" s="6"/>
      <c r="B30" s="6"/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</row>
    <row r="31" spans="1:13">
      <c r="A31" s="6"/>
      <c r="B31" s="6"/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</row>
    <row r="32" spans="1:13">
      <c r="A32" s="6"/>
      <c r="B32" s="6"/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</row>
    <row r="33" spans="1:13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</row>
    <row r="34" spans="1:13">
      <c r="A34" s="6"/>
      <c r="B34" s="6"/>
      <c r="C34" s="6"/>
      <c r="D34" s="6"/>
      <c r="E34" s="6"/>
      <c r="F34" s="3"/>
      <c r="G34" s="3"/>
      <c r="H34" s="3"/>
      <c r="I34" s="3"/>
      <c r="J34" s="3"/>
      <c r="K34" s="3"/>
      <c r="L34" s="3"/>
      <c r="M34" s="3"/>
    </row>
    <row r="35" spans="1:13">
      <c r="A35" s="6"/>
      <c r="B35" s="6"/>
      <c r="C35" s="6"/>
      <c r="D35" s="6"/>
      <c r="E35" s="6"/>
      <c r="F35" s="3"/>
      <c r="G35" s="3"/>
      <c r="H35" s="3"/>
      <c r="I35" s="3"/>
      <c r="J35" s="3"/>
      <c r="K35" s="3"/>
      <c r="L35" s="3"/>
      <c r="M35" s="3"/>
    </row>
    <row r="36" spans="1:13">
      <c r="A36" s="6"/>
      <c r="B36" s="6"/>
      <c r="C36" s="6"/>
      <c r="D36" s="6"/>
      <c r="E36" s="6"/>
      <c r="F36" s="3"/>
      <c r="G36" s="3"/>
      <c r="H36" s="3"/>
      <c r="I36" s="3"/>
      <c r="J36" s="3"/>
      <c r="K36" s="3"/>
      <c r="L36" s="3"/>
      <c r="M36" s="3"/>
    </row>
    <row r="37" spans="1:13">
      <c r="A37" s="6"/>
      <c r="B37" s="6"/>
      <c r="C37" s="6"/>
      <c r="D37" s="6"/>
      <c r="E37" s="6"/>
      <c r="F37" s="3"/>
      <c r="G37" s="3"/>
      <c r="H37" s="3"/>
      <c r="I37" s="3"/>
      <c r="J37" s="3"/>
      <c r="K37" s="3"/>
      <c r="L37" s="3"/>
      <c r="M37" s="3"/>
    </row>
    <row r="38" spans="1:13">
      <c r="A38" s="6"/>
      <c r="B38" s="6"/>
      <c r="C38" s="6"/>
      <c r="D38" s="6"/>
      <c r="E38" s="6"/>
      <c r="F38" s="3"/>
      <c r="G38" s="3"/>
      <c r="H38" s="3"/>
      <c r="I38" s="3"/>
      <c r="J38" s="3"/>
      <c r="K38" s="3"/>
      <c r="L38" s="3"/>
      <c r="M38" s="3"/>
    </row>
    <row r="39" spans="1:13">
      <c r="A39" s="6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</row>
    <row r="40" spans="1:13">
      <c r="A40" s="6"/>
      <c r="B40" s="6"/>
      <c r="C40" s="6"/>
      <c r="D40" s="6"/>
      <c r="E40" s="6"/>
      <c r="F40" s="3"/>
      <c r="G40" s="3"/>
      <c r="H40" s="3"/>
      <c r="I40" s="3"/>
      <c r="J40" s="3"/>
      <c r="K40" s="3"/>
      <c r="L40" s="3"/>
      <c r="M40" s="3"/>
    </row>
    <row r="41" spans="1:13">
      <c r="A41" s="6"/>
      <c r="B41" s="6"/>
      <c r="C41" s="6"/>
      <c r="D41" s="6"/>
      <c r="E41" s="6"/>
      <c r="F41" s="3"/>
      <c r="G41" s="3"/>
      <c r="H41" s="3"/>
      <c r="I41" s="3"/>
      <c r="J41" s="3"/>
      <c r="K41" s="3"/>
      <c r="L41" s="3"/>
      <c r="M41" s="3"/>
    </row>
    <row r="42" spans="1:13">
      <c r="A42" s="6"/>
      <c r="B42" s="6"/>
      <c r="C42" s="6"/>
      <c r="D42" s="6"/>
      <c r="E42" s="6"/>
      <c r="F42" s="3"/>
      <c r="G42" s="3"/>
      <c r="H42" s="3"/>
      <c r="I42" s="3"/>
      <c r="J42" s="3"/>
      <c r="K42" s="3"/>
      <c r="L42" s="3"/>
      <c r="M42" s="3"/>
    </row>
    <row r="43" spans="1:13">
      <c r="A43" s="6"/>
      <c r="B43" s="6"/>
      <c r="C43" s="6"/>
      <c r="D43" s="6"/>
      <c r="E43" s="6"/>
      <c r="F43" s="3"/>
      <c r="G43" s="3"/>
      <c r="H43" s="3"/>
      <c r="I43" s="3"/>
      <c r="J43" s="3"/>
      <c r="K43" s="3"/>
      <c r="L43" s="3"/>
      <c r="M43" s="3"/>
    </row>
    <row r="44" spans="1:13">
      <c r="A44" s="6"/>
      <c r="B44" s="6"/>
      <c r="C44" s="6"/>
      <c r="D44" s="6"/>
      <c r="E44" s="6"/>
      <c r="F44" s="3"/>
      <c r="G44" s="3"/>
      <c r="H44" s="3"/>
      <c r="I44" s="3"/>
      <c r="J44" s="3"/>
      <c r="K44" s="3"/>
      <c r="L44" s="3"/>
      <c r="M44" s="3"/>
    </row>
    <row r="45" spans="1:13">
      <c r="A45" s="6"/>
      <c r="B45" s="6"/>
      <c r="C45" s="6"/>
      <c r="D45" s="6"/>
      <c r="E45" s="6"/>
      <c r="F45" s="3"/>
      <c r="G45" s="3"/>
      <c r="H45" s="3"/>
      <c r="I45" s="3"/>
      <c r="J45" s="3"/>
      <c r="K45" s="3"/>
      <c r="L45" s="3"/>
      <c r="M45" s="3"/>
    </row>
    <row r="46" spans="1:13">
      <c r="A46" s="6"/>
      <c r="B46" s="6"/>
      <c r="C46" s="6"/>
      <c r="D46" s="6"/>
      <c r="E46" s="6"/>
      <c r="F46" s="3"/>
      <c r="G46" s="3"/>
      <c r="H46" s="3"/>
      <c r="I46" s="3"/>
      <c r="J46" s="3"/>
      <c r="K46" s="3"/>
      <c r="L46" s="3"/>
      <c r="M46" s="3"/>
    </row>
  </sheetData>
  <mergeCells count="15">
    <mergeCell ref="A8:J8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B743-02CF-43FF-986E-FF12C6D3BBE6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4" t="s">
        <v>187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69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70</v>
      </c>
      <c r="C6" s="7" t="s">
        <v>200</v>
      </c>
      <c r="D6" s="7" t="s">
        <v>71</v>
      </c>
      <c r="E6" s="7" t="s">
        <v>213</v>
      </c>
      <c r="F6" s="7" t="s">
        <v>72</v>
      </c>
      <c r="G6" s="9" t="s">
        <v>73</v>
      </c>
      <c r="H6" s="9" t="s">
        <v>74</v>
      </c>
      <c r="I6" s="9" t="s">
        <v>75</v>
      </c>
      <c r="J6" s="8"/>
      <c r="K6" s="8" t="str">
        <f>"155,0"</f>
        <v>155,0</v>
      </c>
      <c r="L6" s="8" t="str">
        <f>"104,0670"</f>
        <v>104,0670</v>
      </c>
      <c r="M6" s="7" t="s">
        <v>178</v>
      </c>
    </row>
    <row r="7" spans="1:13">
      <c r="B7" s="5" t="s">
        <v>9</v>
      </c>
    </row>
    <row r="8" spans="1:13" ht="16">
      <c r="A8" s="49" t="s">
        <v>18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27</v>
      </c>
      <c r="B9" s="7" t="s">
        <v>76</v>
      </c>
      <c r="C9" s="7" t="s">
        <v>77</v>
      </c>
      <c r="D9" s="7" t="s">
        <v>78</v>
      </c>
      <c r="E9" s="7" t="s">
        <v>211</v>
      </c>
      <c r="F9" s="7" t="s">
        <v>181</v>
      </c>
      <c r="G9" s="9" t="s">
        <v>79</v>
      </c>
      <c r="H9" s="9" t="s">
        <v>80</v>
      </c>
      <c r="I9" s="9" t="s">
        <v>81</v>
      </c>
      <c r="J9" s="8"/>
      <c r="K9" s="8" t="str">
        <f>"187,5"</f>
        <v>187,5</v>
      </c>
      <c r="L9" s="8" t="str">
        <f>"114,5250"</f>
        <v>114,5250</v>
      </c>
      <c r="M9" s="7"/>
    </row>
    <row r="10" spans="1:13">
      <c r="B10" s="5" t="s">
        <v>9</v>
      </c>
    </row>
    <row r="11" spans="1:13" ht="16">
      <c r="A11" s="49" t="s">
        <v>82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27</v>
      </c>
      <c r="B12" s="7" t="s">
        <v>83</v>
      </c>
      <c r="C12" s="7" t="s">
        <v>201</v>
      </c>
      <c r="D12" s="7" t="s">
        <v>84</v>
      </c>
      <c r="E12" s="7" t="s">
        <v>214</v>
      </c>
      <c r="F12" s="7" t="s">
        <v>182</v>
      </c>
      <c r="G12" s="9" t="s">
        <v>85</v>
      </c>
      <c r="H12" s="10" t="s">
        <v>23</v>
      </c>
      <c r="I12" s="9" t="s">
        <v>23</v>
      </c>
      <c r="J12" s="8"/>
      <c r="K12" s="8" t="str">
        <f>"200,0"</f>
        <v>200,0</v>
      </c>
      <c r="L12" s="8" t="str">
        <f>"154,7640"</f>
        <v>154,7640</v>
      </c>
      <c r="M12" s="7"/>
    </row>
    <row r="13" spans="1:13">
      <c r="A13" s="6"/>
      <c r="B13" s="6"/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</row>
    <row r="14" spans="1:13">
      <c r="A14" s="6"/>
      <c r="B14" s="6"/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</row>
    <row r="15" spans="1:13">
      <c r="A15" s="6"/>
      <c r="B15" s="6"/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</row>
    <row r="16" spans="1:13">
      <c r="A16" s="6"/>
      <c r="B16" s="6"/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</row>
    <row r="17" spans="1:13">
      <c r="A17" s="6"/>
      <c r="B17" s="6"/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C26" s="6"/>
      <c r="D26" s="6"/>
      <c r="E26" s="6"/>
      <c r="F26" s="3"/>
      <c r="G26" s="3"/>
      <c r="H26" s="3"/>
      <c r="I26" s="3"/>
      <c r="J26" s="3"/>
      <c r="K26" s="3"/>
      <c r="L26" s="3"/>
      <c r="M26" s="3"/>
    </row>
    <row r="27" spans="1:13">
      <c r="A27" s="6"/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</row>
    <row r="28" spans="1:13">
      <c r="A28" s="6"/>
      <c r="B28" s="6"/>
      <c r="C28" s="6"/>
      <c r="D28" s="6"/>
      <c r="E28" s="6"/>
      <c r="F28" s="3"/>
      <c r="G28" s="3"/>
      <c r="H28" s="3"/>
      <c r="I28" s="3"/>
      <c r="J28" s="3"/>
      <c r="K28" s="3"/>
      <c r="L28" s="3"/>
      <c r="M28" s="3"/>
    </row>
    <row r="29" spans="1:13">
      <c r="A29" s="6"/>
      <c r="B29" s="6"/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</row>
    <row r="30" spans="1:13">
      <c r="A30" s="6"/>
      <c r="B30" s="6"/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</row>
    <row r="31" spans="1:13">
      <c r="A31" s="6"/>
      <c r="B31" s="6"/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</row>
    <row r="32" spans="1:13">
      <c r="A32" s="6"/>
      <c r="B32" s="6"/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BFB10-4F98-4150-AB5D-EF50E0F09793}">
  <dimension ref="A1:M2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34" t="s">
        <v>206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10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82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150</v>
      </c>
      <c r="C6" s="7" t="s">
        <v>151</v>
      </c>
      <c r="D6" s="7" t="s">
        <v>152</v>
      </c>
      <c r="E6" s="7" t="s">
        <v>211</v>
      </c>
      <c r="F6" s="7" t="s">
        <v>56</v>
      </c>
      <c r="G6" s="9" t="s">
        <v>153</v>
      </c>
      <c r="H6" s="9" t="s">
        <v>154</v>
      </c>
      <c r="I6" s="9" t="s">
        <v>57</v>
      </c>
      <c r="J6" s="8"/>
      <c r="K6" s="8" t="str">
        <f>"290,0"</f>
        <v>290,0</v>
      </c>
      <c r="L6" s="8" t="str">
        <f>"161,0515"</f>
        <v>161,0515</v>
      </c>
      <c r="M6" s="7"/>
    </row>
    <row r="7" spans="1:13">
      <c r="A7" s="6"/>
      <c r="B7" s="6"/>
      <c r="C7" s="6"/>
      <c r="D7" s="6"/>
      <c r="F7" s="3"/>
      <c r="G7" s="3"/>
      <c r="H7" s="3"/>
      <c r="I7" s="3"/>
      <c r="J7" s="3"/>
      <c r="K7" s="3"/>
      <c r="L7" s="3"/>
      <c r="M7" s="3"/>
    </row>
    <row r="8" spans="1:13">
      <c r="A8" s="6"/>
      <c r="B8" s="6"/>
      <c r="C8" s="6"/>
      <c r="D8" s="6"/>
      <c r="F8" s="3"/>
      <c r="G8" s="3"/>
      <c r="H8" s="3"/>
      <c r="I8" s="3"/>
      <c r="J8" s="3"/>
      <c r="K8" s="3"/>
      <c r="L8" s="3"/>
      <c r="M8" s="3"/>
    </row>
    <row r="9" spans="1:13">
      <c r="A9" s="6"/>
      <c r="B9" s="6"/>
      <c r="C9" s="6"/>
      <c r="D9" s="6"/>
      <c r="F9" s="3"/>
      <c r="G9" s="3"/>
      <c r="H9" s="3"/>
      <c r="I9" s="3"/>
      <c r="J9" s="3"/>
      <c r="K9" s="3"/>
      <c r="L9" s="3"/>
      <c r="M9" s="3"/>
    </row>
    <row r="10" spans="1:13">
      <c r="A10" s="6"/>
      <c r="B10" s="6"/>
      <c r="C10" s="6"/>
      <c r="D10" s="6"/>
      <c r="F10" s="3"/>
      <c r="G10" s="3"/>
      <c r="H10" s="3"/>
      <c r="I10" s="3"/>
      <c r="J10" s="3"/>
      <c r="K10" s="3"/>
      <c r="L10" s="3"/>
      <c r="M10" s="3"/>
    </row>
    <row r="11" spans="1:13">
      <c r="A11" s="6"/>
      <c r="B11" s="6"/>
      <c r="C11" s="6"/>
      <c r="D11" s="6"/>
      <c r="F11" s="3"/>
      <c r="G11" s="3"/>
      <c r="H11" s="3"/>
      <c r="I11" s="3"/>
      <c r="J11" s="3"/>
      <c r="K11" s="3"/>
      <c r="L11" s="3"/>
      <c r="M11" s="3"/>
    </row>
    <row r="12" spans="1:13">
      <c r="A12" s="6"/>
      <c r="B12" s="6"/>
      <c r="C12" s="6"/>
      <c r="D12" s="6"/>
      <c r="F12" s="3"/>
      <c r="G12" s="3"/>
      <c r="H12" s="3"/>
      <c r="I12" s="3"/>
      <c r="J12" s="3"/>
      <c r="K12" s="3"/>
      <c r="L12" s="3"/>
      <c r="M12" s="3"/>
    </row>
    <row r="13" spans="1:13">
      <c r="A13" s="6"/>
      <c r="B13" s="6"/>
      <c r="C13" s="6"/>
      <c r="D13" s="6"/>
      <c r="F13" s="3"/>
      <c r="G13" s="3"/>
      <c r="H13" s="3"/>
      <c r="I13" s="3"/>
      <c r="J13" s="3"/>
      <c r="K13" s="3"/>
      <c r="L13" s="3"/>
      <c r="M13" s="3"/>
    </row>
    <row r="14" spans="1:13">
      <c r="A14" s="6"/>
      <c r="B14" s="6"/>
      <c r="C14" s="6"/>
      <c r="D14" s="6"/>
      <c r="F14" s="3"/>
      <c r="G14" s="3"/>
      <c r="H14" s="3"/>
      <c r="I14" s="3"/>
      <c r="J14" s="3"/>
      <c r="K14" s="3"/>
      <c r="L14" s="3"/>
      <c r="M14" s="3"/>
    </row>
    <row r="15" spans="1:13">
      <c r="A15" s="6"/>
      <c r="B15" s="6"/>
      <c r="C15" s="6"/>
      <c r="D15" s="6"/>
      <c r="F15" s="3"/>
      <c r="G15" s="3"/>
      <c r="H15" s="3"/>
      <c r="I15" s="3"/>
      <c r="J15" s="3"/>
      <c r="K15" s="3"/>
      <c r="L15" s="3"/>
      <c r="M15" s="3"/>
    </row>
    <row r="16" spans="1:13">
      <c r="A16" s="6"/>
      <c r="B16" s="6"/>
      <c r="C16" s="6"/>
      <c r="D16" s="6"/>
      <c r="F16" s="3"/>
      <c r="G16" s="3"/>
      <c r="H16" s="3"/>
      <c r="I16" s="3"/>
      <c r="J16" s="3"/>
      <c r="K16" s="3"/>
      <c r="L16" s="3"/>
      <c r="M16" s="3"/>
    </row>
    <row r="17" spans="1:13">
      <c r="A17" s="6"/>
      <c r="B17" s="6"/>
      <c r="C17" s="6"/>
      <c r="D17" s="6"/>
      <c r="F17" s="3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C18" s="6"/>
      <c r="D18" s="6"/>
      <c r="F18" s="3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C19" s="6"/>
      <c r="D19" s="6"/>
      <c r="F19" s="3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D20" s="6"/>
      <c r="F20" s="3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D21" s="6"/>
      <c r="F21" s="3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D22" s="6"/>
      <c r="F22" s="3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D23" s="6"/>
      <c r="F23" s="3"/>
      <c r="G23" s="3"/>
      <c r="H23" s="3"/>
      <c r="I23" s="3"/>
      <c r="J23" s="3"/>
      <c r="K23" s="3"/>
      <c r="L23" s="3"/>
      <c r="M23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5F9D-132F-4410-9BD0-9B3E70CD4B19}">
  <dimension ref="A1:M5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4" t="s">
        <v>188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115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121</v>
      </c>
      <c r="C6" s="7" t="s">
        <v>122</v>
      </c>
      <c r="D6" s="7" t="s">
        <v>123</v>
      </c>
      <c r="E6" s="7" t="s">
        <v>212</v>
      </c>
      <c r="F6" s="7" t="s">
        <v>118</v>
      </c>
      <c r="G6" s="9" t="s">
        <v>64</v>
      </c>
      <c r="H6" s="9" t="s">
        <v>124</v>
      </c>
      <c r="I6" s="10" t="s">
        <v>37</v>
      </c>
      <c r="J6" s="8"/>
      <c r="K6" s="8" t="str">
        <f>"75,0"</f>
        <v>75,0</v>
      </c>
      <c r="L6" s="8" t="str">
        <f>"86,9100"</f>
        <v>86,9100</v>
      </c>
      <c r="M6" s="7" t="s">
        <v>176</v>
      </c>
    </row>
    <row r="7" spans="1:13">
      <c r="B7" s="5" t="s">
        <v>9</v>
      </c>
    </row>
    <row r="8" spans="1:13" ht="16">
      <c r="A8" s="49" t="s">
        <v>125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27</v>
      </c>
      <c r="B9" s="7" t="s">
        <v>126</v>
      </c>
      <c r="C9" s="7" t="s">
        <v>127</v>
      </c>
      <c r="D9" s="7" t="s">
        <v>128</v>
      </c>
      <c r="E9" s="7" t="s">
        <v>212</v>
      </c>
      <c r="F9" s="7" t="s">
        <v>118</v>
      </c>
      <c r="G9" s="9" t="s">
        <v>38</v>
      </c>
      <c r="H9" s="9" t="s">
        <v>63</v>
      </c>
      <c r="I9" s="10" t="s">
        <v>91</v>
      </c>
      <c r="J9" s="8"/>
      <c r="K9" s="8" t="str">
        <f>"45,0"</f>
        <v>45,0</v>
      </c>
      <c r="L9" s="8" t="str">
        <f>"53,4510"</f>
        <v>53,4510</v>
      </c>
      <c r="M9" s="7" t="s">
        <v>176</v>
      </c>
    </row>
    <row r="10" spans="1:13">
      <c r="B10" s="5" t="s">
        <v>9</v>
      </c>
    </row>
    <row r="11" spans="1:13" ht="16">
      <c r="A11" s="49" t="s">
        <v>28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12" t="s">
        <v>27</v>
      </c>
      <c r="B12" s="11" t="s">
        <v>60</v>
      </c>
      <c r="C12" s="11" t="s">
        <v>129</v>
      </c>
      <c r="D12" s="11" t="s">
        <v>61</v>
      </c>
      <c r="E12" s="11" t="s">
        <v>212</v>
      </c>
      <c r="F12" s="11" t="s">
        <v>34</v>
      </c>
      <c r="G12" s="18" t="s">
        <v>130</v>
      </c>
      <c r="H12" s="12"/>
      <c r="I12" s="12"/>
      <c r="J12" s="12"/>
      <c r="K12" s="12" t="str">
        <f>"107,5"</f>
        <v>107,5</v>
      </c>
      <c r="L12" s="12" t="str">
        <f>"95,2343"</f>
        <v>95,2343</v>
      </c>
      <c r="M12" s="11"/>
    </row>
    <row r="13" spans="1:13">
      <c r="A13" s="16" t="s">
        <v>114</v>
      </c>
      <c r="B13" s="15" t="s">
        <v>131</v>
      </c>
      <c r="C13" s="15" t="s">
        <v>132</v>
      </c>
      <c r="D13" s="15" t="s">
        <v>133</v>
      </c>
      <c r="E13" s="15" t="s">
        <v>212</v>
      </c>
      <c r="F13" s="15" t="s">
        <v>118</v>
      </c>
      <c r="G13" s="21" t="s">
        <v>37</v>
      </c>
      <c r="H13" s="21" t="s">
        <v>17</v>
      </c>
      <c r="I13" s="21" t="s">
        <v>134</v>
      </c>
      <c r="J13" s="16"/>
      <c r="K13" s="16" t="str">
        <f>"105,0"</f>
        <v>105,0</v>
      </c>
      <c r="L13" s="16" t="str">
        <f>"89,9640"</f>
        <v>89,9640</v>
      </c>
      <c r="M13" s="15" t="s">
        <v>176</v>
      </c>
    </row>
    <row r="14" spans="1:13">
      <c r="B14" s="5" t="s">
        <v>9</v>
      </c>
    </row>
    <row r="15" spans="1:13" ht="16">
      <c r="A15" s="49" t="s">
        <v>62</v>
      </c>
      <c r="B15" s="49"/>
      <c r="C15" s="50"/>
      <c r="D15" s="50"/>
      <c r="E15" s="50"/>
      <c r="F15" s="50"/>
      <c r="G15" s="50"/>
      <c r="H15" s="50"/>
      <c r="I15" s="50"/>
      <c r="J15" s="50"/>
    </row>
    <row r="16" spans="1:13">
      <c r="A16" s="8" t="s">
        <v>27</v>
      </c>
      <c r="B16" s="7" t="s">
        <v>135</v>
      </c>
      <c r="C16" s="7" t="s">
        <v>136</v>
      </c>
      <c r="D16" s="7" t="s">
        <v>137</v>
      </c>
      <c r="E16" s="7" t="s">
        <v>211</v>
      </c>
      <c r="F16" s="7" t="s">
        <v>197</v>
      </c>
      <c r="G16" s="10" t="s">
        <v>85</v>
      </c>
      <c r="H16" s="9" t="s">
        <v>85</v>
      </c>
      <c r="I16" s="10" t="s">
        <v>24</v>
      </c>
      <c r="J16" s="8"/>
      <c r="K16" s="8" t="str">
        <f>"190,0"</f>
        <v>190,0</v>
      </c>
      <c r="L16" s="8" t="str">
        <f>"135,3940"</f>
        <v>135,3940</v>
      </c>
      <c r="M16" s="7"/>
    </row>
    <row r="17" spans="1:13">
      <c r="B17" s="5" t="s">
        <v>9</v>
      </c>
    </row>
    <row r="18" spans="1:13" ht="16">
      <c r="A18" s="49" t="s">
        <v>69</v>
      </c>
      <c r="B18" s="49"/>
      <c r="C18" s="50"/>
      <c r="D18" s="50"/>
      <c r="E18" s="50"/>
      <c r="F18" s="50"/>
      <c r="G18" s="50"/>
      <c r="H18" s="50"/>
      <c r="I18" s="50"/>
      <c r="J18" s="50"/>
    </row>
    <row r="19" spans="1:13">
      <c r="A19" s="8" t="s">
        <v>27</v>
      </c>
      <c r="B19" s="7" t="s">
        <v>138</v>
      </c>
      <c r="C19" s="7" t="s">
        <v>139</v>
      </c>
      <c r="D19" s="7" t="s">
        <v>140</v>
      </c>
      <c r="E19" s="7" t="s">
        <v>211</v>
      </c>
      <c r="F19" s="7" t="s">
        <v>118</v>
      </c>
      <c r="G19" s="9" t="s">
        <v>141</v>
      </c>
      <c r="H19" s="9" t="s">
        <v>97</v>
      </c>
      <c r="I19" s="9" t="s">
        <v>74</v>
      </c>
      <c r="J19" s="8"/>
      <c r="K19" s="8" t="str">
        <f>"150,0"</f>
        <v>150,0</v>
      </c>
      <c r="L19" s="8" t="str">
        <f>"101,0850"</f>
        <v>101,0850</v>
      </c>
      <c r="M19" s="7" t="s">
        <v>176</v>
      </c>
    </row>
    <row r="20" spans="1:13">
      <c r="B20" s="5" t="s">
        <v>9</v>
      </c>
    </row>
    <row r="21" spans="1:13" ht="16">
      <c r="A21" s="49" t="s">
        <v>18</v>
      </c>
      <c r="B21" s="49"/>
      <c r="C21" s="50"/>
      <c r="D21" s="50"/>
      <c r="E21" s="50"/>
      <c r="F21" s="50"/>
      <c r="G21" s="50"/>
      <c r="H21" s="50"/>
      <c r="I21" s="50"/>
      <c r="J21" s="50"/>
    </row>
    <row r="22" spans="1:13">
      <c r="A22" s="8" t="s">
        <v>27</v>
      </c>
      <c r="B22" s="7" t="s">
        <v>142</v>
      </c>
      <c r="C22" s="7" t="s">
        <v>143</v>
      </c>
      <c r="D22" s="7" t="s">
        <v>21</v>
      </c>
      <c r="E22" s="7" t="s">
        <v>211</v>
      </c>
      <c r="F22" s="7" t="s">
        <v>118</v>
      </c>
      <c r="G22" s="10" t="s">
        <v>79</v>
      </c>
      <c r="H22" s="9" t="s">
        <v>79</v>
      </c>
      <c r="I22" s="9" t="s">
        <v>23</v>
      </c>
      <c r="J22" s="8"/>
      <c r="K22" s="8" t="str">
        <f>"200,0"</f>
        <v>200,0</v>
      </c>
      <c r="L22" s="8" t="str">
        <f>"122,7200"</f>
        <v>122,7200</v>
      </c>
      <c r="M22" s="7" t="s">
        <v>176</v>
      </c>
    </row>
    <row r="23" spans="1:13">
      <c r="A23" s="6"/>
      <c r="B23" s="6"/>
      <c r="C23" s="6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C25" s="6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C26" s="6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6"/>
      <c r="B27" s="6"/>
      <c r="C27" s="6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6"/>
      <c r="B28" s="6"/>
      <c r="C28" s="6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6"/>
      <c r="B29" s="6"/>
      <c r="C29" s="6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6"/>
      <c r="B30" s="6"/>
      <c r="C30" s="6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6"/>
      <c r="B31" s="6"/>
      <c r="C31" s="6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6"/>
      <c r="B32" s="6"/>
      <c r="C32" s="6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6"/>
      <c r="B33" s="6"/>
      <c r="C33" s="6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6"/>
      <c r="B34" s="6"/>
      <c r="C34" s="6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6"/>
      <c r="B35" s="6"/>
      <c r="C35" s="6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6"/>
      <c r="B36" s="6"/>
      <c r="C36" s="6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6"/>
      <c r="B37" s="6"/>
      <c r="C37" s="6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6"/>
      <c r="B38" s="6"/>
      <c r="C38" s="6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6"/>
      <c r="B39" s="6"/>
      <c r="C39" s="6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6"/>
      <c r="B40" s="6"/>
      <c r="C40" s="6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6"/>
      <c r="B41" s="6"/>
      <c r="C41" s="6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6"/>
      <c r="B42" s="6"/>
      <c r="C42" s="6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6"/>
      <c r="B43" s="6"/>
      <c r="C43" s="6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6"/>
      <c r="B44" s="6"/>
      <c r="C44" s="6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6"/>
      <c r="B45" s="6"/>
      <c r="C45" s="6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6"/>
      <c r="B46" s="6"/>
      <c r="C46" s="6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6"/>
      <c r="B47" s="6"/>
      <c r="C47" s="6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6"/>
      <c r="B48" s="6"/>
      <c r="C48" s="6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6"/>
      <c r="B49" s="6"/>
      <c r="C49" s="6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6"/>
      <c r="B50" s="6"/>
      <c r="C50" s="6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6"/>
      <c r="B51" s="6"/>
      <c r="C51" s="6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6"/>
      <c r="B52" s="6"/>
      <c r="C52" s="6"/>
      <c r="E52" s="3"/>
      <c r="F52" s="3"/>
      <c r="G52" s="3"/>
      <c r="H52" s="3"/>
      <c r="I52" s="3"/>
      <c r="J52" s="3"/>
      <c r="K52" s="3"/>
      <c r="L52" s="3"/>
      <c r="M52" s="3"/>
    </row>
  </sheetData>
  <mergeCells count="17">
    <mergeCell ref="A21:J21"/>
    <mergeCell ref="A5:J5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DD40-C69D-4341-A3A0-ED26050A7267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4" t="s">
        <v>189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115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62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116</v>
      </c>
      <c r="C6" s="7" t="s">
        <v>202</v>
      </c>
      <c r="D6" s="7" t="s">
        <v>117</v>
      </c>
      <c r="E6" s="7" t="s">
        <v>215</v>
      </c>
      <c r="F6" s="7" t="s">
        <v>118</v>
      </c>
      <c r="G6" s="9" t="s">
        <v>80</v>
      </c>
      <c r="H6" s="9" t="s">
        <v>119</v>
      </c>
      <c r="I6" s="9" t="s">
        <v>120</v>
      </c>
      <c r="J6" s="8"/>
      <c r="K6" s="8" t="str">
        <f>"205,0"</f>
        <v>205,0</v>
      </c>
      <c r="L6" s="8" t="str">
        <f>"171,1038"</f>
        <v>171,1038</v>
      </c>
      <c r="M6" s="7" t="s">
        <v>176</v>
      </c>
    </row>
    <row r="7" spans="1:13">
      <c r="A7" s="6"/>
      <c r="B7" s="6"/>
      <c r="C7" s="6"/>
      <c r="D7" s="6"/>
      <c r="E7" s="6"/>
      <c r="G7" s="3"/>
      <c r="H7" s="3"/>
      <c r="I7" s="3"/>
      <c r="J7" s="3"/>
      <c r="K7" s="3"/>
      <c r="L7" s="3"/>
      <c r="M7" s="3"/>
    </row>
    <row r="8" spans="1:13">
      <c r="A8" s="6"/>
      <c r="B8" s="6"/>
      <c r="C8" s="6"/>
      <c r="D8" s="6"/>
      <c r="E8" s="6"/>
      <c r="G8" s="3"/>
      <c r="H8" s="3"/>
      <c r="I8" s="3"/>
      <c r="J8" s="3"/>
      <c r="K8" s="3"/>
      <c r="L8" s="3"/>
      <c r="M8" s="3"/>
    </row>
    <row r="9" spans="1:13">
      <c r="A9" s="6"/>
      <c r="B9" s="6"/>
      <c r="C9" s="6"/>
      <c r="D9" s="6"/>
      <c r="E9" s="6"/>
      <c r="G9" s="3"/>
      <c r="H9" s="3"/>
      <c r="I9" s="3"/>
      <c r="J9" s="3"/>
      <c r="K9" s="3"/>
      <c r="L9" s="3"/>
      <c r="M9" s="3"/>
    </row>
    <row r="10" spans="1:13">
      <c r="A10" s="6"/>
      <c r="B10" s="6"/>
      <c r="C10" s="6"/>
      <c r="D10" s="6"/>
      <c r="E10" s="6"/>
      <c r="G10" s="3"/>
      <c r="H10" s="3"/>
      <c r="I10" s="3"/>
      <c r="J10" s="3"/>
      <c r="K10" s="3"/>
      <c r="L10" s="3"/>
      <c r="M10" s="3"/>
    </row>
    <row r="11" spans="1:13">
      <c r="A11" s="6"/>
      <c r="B11" s="6"/>
      <c r="C11" s="6"/>
      <c r="D11" s="6"/>
      <c r="E11" s="6"/>
      <c r="G11" s="3"/>
      <c r="H11" s="3"/>
      <c r="I11" s="3"/>
      <c r="J11" s="3"/>
      <c r="K11" s="3"/>
      <c r="L11" s="3"/>
      <c r="M11" s="3"/>
    </row>
    <row r="12" spans="1:13">
      <c r="A12" s="6"/>
      <c r="B12" s="6"/>
      <c r="C12" s="6"/>
      <c r="D12" s="6"/>
      <c r="E12" s="6"/>
      <c r="G12" s="3"/>
      <c r="H12" s="3"/>
      <c r="I12" s="3"/>
      <c r="J12" s="3"/>
      <c r="K12" s="3"/>
      <c r="L12" s="3"/>
      <c r="M12" s="3"/>
    </row>
    <row r="13" spans="1:13">
      <c r="A13" s="6"/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</row>
    <row r="14" spans="1:13">
      <c r="A14" s="6"/>
      <c r="B14" s="6"/>
      <c r="C14" s="6"/>
      <c r="D14" s="6"/>
      <c r="E14" s="6"/>
      <c r="G14" s="3"/>
      <c r="H14" s="3"/>
      <c r="I14" s="3"/>
      <c r="J14" s="3"/>
      <c r="K14" s="3"/>
      <c r="L14" s="3"/>
      <c r="M14" s="3"/>
    </row>
    <row r="15" spans="1:13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</row>
    <row r="16" spans="1:13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</row>
    <row r="17" spans="1:13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C18" s="6"/>
      <c r="D18" s="6"/>
      <c r="E18" s="6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C19" s="6"/>
      <c r="D19" s="6"/>
      <c r="E19" s="6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D20" s="6"/>
      <c r="E20" s="6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D21" s="6"/>
      <c r="E21" s="6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D22" s="6"/>
      <c r="E22" s="6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D23" s="6"/>
      <c r="E23" s="6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D24" s="6"/>
      <c r="E24" s="6"/>
      <c r="G24" s="3"/>
      <c r="H24" s="3"/>
      <c r="I24" s="3"/>
      <c r="J24" s="3"/>
      <c r="K24" s="3"/>
      <c r="L24" s="3"/>
      <c r="M24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C859-41BF-408F-8EEA-F5F23133BCDC}">
  <dimension ref="A1:Q29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" style="5" customWidth="1"/>
    <col min="7" max="14" width="5.5" style="6" customWidth="1"/>
    <col min="15" max="15" width="7.83203125" style="23" bestFit="1" customWidth="1"/>
    <col min="16" max="16" width="7.5" style="6" bestFit="1" customWidth="1"/>
    <col min="17" max="17" width="23.83203125" style="5" customWidth="1"/>
    <col min="18" max="16384" width="9.1640625" style="3"/>
  </cols>
  <sheetData>
    <row r="1" spans="1:17" s="2" customFormat="1" ht="29" customHeight="1">
      <c r="A1" s="34" t="s">
        <v>190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168</v>
      </c>
      <c r="H3" s="46"/>
      <c r="I3" s="46"/>
      <c r="J3" s="46"/>
      <c r="K3" s="46" t="s">
        <v>156</v>
      </c>
      <c r="L3" s="46"/>
      <c r="M3" s="46"/>
      <c r="N3" s="46"/>
      <c r="O3" s="51" t="s">
        <v>1</v>
      </c>
      <c r="P3" s="46" t="s">
        <v>3</v>
      </c>
      <c r="Q3" s="47" t="s">
        <v>2</v>
      </c>
    </row>
    <row r="4" spans="1:17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2"/>
      <c r="P4" s="45"/>
      <c r="Q4" s="48"/>
    </row>
    <row r="5" spans="1:17" ht="16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>
      <c r="A6" s="8" t="s">
        <v>27</v>
      </c>
      <c r="B6" s="7" t="s">
        <v>60</v>
      </c>
      <c r="C6" s="7" t="s">
        <v>203</v>
      </c>
      <c r="D6" s="7" t="s">
        <v>61</v>
      </c>
      <c r="E6" s="7" t="s">
        <v>212</v>
      </c>
      <c r="F6" s="7" t="s">
        <v>34</v>
      </c>
      <c r="G6" s="9" t="s">
        <v>157</v>
      </c>
      <c r="H6" s="10" t="s">
        <v>158</v>
      </c>
      <c r="I6" s="8"/>
      <c r="J6" s="8"/>
      <c r="K6" s="10" t="s">
        <v>38</v>
      </c>
      <c r="L6" s="9" t="s">
        <v>38</v>
      </c>
      <c r="M6" s="9" t="s">
        <v>159</v>
      </c>
      <c r="N6" s="8"/>
      <c r="O6" s="24" t="str">
        <f>"70,0"</f>
        <v>70,0</v>
      </c>
      <c r="P6" s="8" t="str">
        <f>"60,7005"</f>
        <v>60,7005</v>
      </c>
      <c r="Q6" s="7"/>
    </row>
    <row r="7" spans="1:17">
      <c r="B7" s="5" t="s">
        <v>9</v>
      </c>
    </row>
    <row r="8" spans="1:17" ht="16">
      <c r="A8" s="49" t="s">
        <v>62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8" t="s">
        <v>174</v>
      </c>
      <c r="B9" s="7" t="s">
        <v>169</v>
      </c>
      <c r="C9" s="7" t="s">
        <v>204</v>
      </c>
      <c r="D9" s="7" t="s">
        <v>170</v>
      </c>
      <c r="E9" s="7" t="s">
        <v>213</v>
      </c>
      <c r="F9" s="7" t="s">
        <v>171</v>
      </c>
      <c r="G9" s="9" t="s">
        <v>155</v>
      </c>
      <c r="H9" s="9" t="s">
        <v>67</v>
      </c>
      <c r="I9" s="10" t="s">
        <v>66</v>
      </c>
      <c r="J9" s="8"/>
      <c r="K9" s="10" t="s">
        <v>172</v>
      </c>
      <c r="L9" s="10" t="s">
        <v>173</v>
      </c>
      <c r="M9" s="10" t="s">
        <v>173</v>
      </c>
      <c r="N9" s="8"/>
      <c r="O9" s="24">
        <v>0</v>
      </c>
      <c r="P9" s="8" t="str">
        <f>"0,0000"</f>
        <v>0,0000</v>
      </c>
      <c r="Q9" s="7"/>
    </row>
    <row r="10" spans="1:17">
      <c r="B10" s="6"/>
      <c r="C10" s="6"/>
      <c r="D10" s="6"/>
      <c r="E10" s="6"/>
      <c r="F10" s="6"/>
      <c r="K10" s="5"/>
      <c r="L10" s="3"/>
      <c r="M10" s="3"/>
      <c r="N10" s="3"/>
      <c r="O10" s="25"/>
      <c r="P10" s="3"/>
      <c r="Q10" s="3"/>
    </row>
    <row r="11" spans="1:17">
      <c r="B11" s="6"/>
      <c r="C11" s="6"/>
      <c r="D11" s="6"/>
      <c r="E11" s="6"/>
      <c r="F11" s="6"/>
      <c r="K11" s="5"/>
      <c r="L11" s="3"/>
      <c r="M11" s="3"/>
      <c r="N11" s="3"/>
      <c r="O11" s="25"/>
      <c r="P11" s="3"/>
      <c r="Q11" s="3"/>
    </row>
    <row r="12" spans="1:17">
      <c r="B12" s="6"/>
      <c r="C12" s="6"/>
      <c r="D12" s="6"/>
      <c r="E12" s="6"/>
      <c r="F12" s="6"/>
      <c r="K12" s="5"/>
      <c r="L12" s="3"/>
      <c r="M12" s="3"/>
      <c r="N12" s="3"/>
      <c r="O12" s="25"/>
      <c r="P12" s="3"/>
      <c r="Q12" s="3"/>
    </row>
    <row r="13" spans="1:17">
      <c r="B13" s="6"/>
      <c r="C13" s="6"/>
      <c r="D13" s="6"/>
      <c r="E13" s="6"/>
      <c r="F13" s="6"/>
      <c r="K13" s="5"/>
      <c r="L13" s="3"/>
      <c r="M13" s="3"/>
      <c r="N13" s="3"/>
      <c r="O13" s="25"/>
      <c r="P13" s="3"/>
      <c r="Q13" s="3"/>
    </row>
    <row r="14" spans="1:17">
      <c r="B14" s="6"/>
      <c r="C14" s="6"/>
      <c r="D14" s="6"/>
      <c r="E14" s="6"/>
      <c r="F14" s="6"/>
      <c r="K14" s="5"/>
      <c r="L14" s="3"/>
      <c r="M14" s="3"/>
      <c r="N14" s="3"/>
      <c r="O14" s="25"/>
      <c r="P14" s="3"/>
      <c r="Q14" s="3"/>
    </row>
    <row r="15" spans="1:17">
      <c r="B15" s="6"/>
      <c r="C15" s="6"/>
      <c r="D15" s="6"/>
      <c r="E15" s="6"/>
      <c r="F15" s="6"/>
      <c r="K15" s="5"/>
      <c r="L15" s="3"/>
      <c r="M15" s="3"/>
      <c r="N15" s="3"/>
      <c r="O15" s="25"/>
      <c r="P15" s="3"/>
      <c r="Q15" s="3"/>
    </row>
    <row r="16" spans="1:17">
      <c r="B16" s="6"/>
      <c r="C16" s="6"/>
      <c r="D16" s="6"/>
      <c r="E16" s="6"/>
      <c r="F16" s="6"/>
      <c r="K16" s="5"/>
      <c r="L16" s="3"/>
      <c r="M16" s="3"/>
      <c r="N16" s="3"/>
      <c r="O16" s="25"/>
      <c r="P16" s="3"/>
      <c r="Q16" s="3"/>
    </row>
    <row r="17" spans="2:17">
      <c r="B17" s="6"/>
      <c r="C17" s="6"/>
      <c r="D17" s="6"/>
      <c r="E17" s="6"/>
      <c r="F17" s="6"/>
      <c r="K17" s="5"/>
      <c r="L17" s="3"/>
      <c r="M17" s="3"/>
      <c r="N17" s="3"/>
      <c r="O17" s="25"/>
      <c r="P17" s="3"/>
      <c r="Q17" s="3"/>
    </row>
    <row r="18" spans="2:17">
      <c r="B18" s="6"/>
      <c r="C18" s="6"/>
      <c r="D18" s="6"/>
      <c r="E18" s="6"/>
      <c r="F18" s="6"/>
      <c r="K18" s="5"/>
      <c r="L18" s="3"/>
      <c r="M18" s="3"/>
      <c r="N18" s="3"/>
      <c r="O18" s="25"/>
      <c r="P18" s="3"/>
      <c r="Q18" s="3"/>
    </row>
    <row r="19" spans="2:17">
      <c r="B19" s="6"/>
      <c r="C19" s="6"/>
      <c r="D19" s="6"/>
      <c r="E19" s="6"/>
      <c r="F19" s="6"/>
      <c r="K19" s="5"/>
      <c r="L19" s="3"/>
      <c r="M19" s="3"/>
      <c r="N19" s="3"/>
      <c r="O19" s="25"/>
      <c r="P19" s="3"/>
      <c r="Q19" s="3"/>
    </row>
    <row r="20" spans="2:17">
      <c r="B20" s="6"/>
      <c r="C20" s="6"/>
      <c r="D20" s="6"/>
      <c r="E20" s="6"/>
      <c r="F20" s="6"/>
      <c r="K20" s="5"/>
      <c r="L20" s="3"/>
      <c r="M20" s="3"/>
      <c r="N20" s="3"/>
      <c r="O20" s="25"/>
      <c r="P20" s="3"/>
      <c r="Q20" s="3"/>
    </row>
    <row r="21" spans="2:17">
      <c r="B21" s="6"/>
      <c r="C21" s="6"/>
      <c r="D21" s="6"/>
      <c r="E21" s="6"/>
      <c r="F21" s="6"/>
      <c r="K21" s="5"/>
      <c r="L21" s="3"/>
      <c r="M21" s="3"/>
      <c r="N21" s="3"/>
      <c r="O21" s="25"/>
      <c r="P21" s="3"/>
      <c r="Q21" s="3"/>
    </row>
    <row r="22" spans="2:17">
      <c r="B22" s="6"/>
      <c r="C22" s="6"/>
      <c r="D22" s="6"/>
      <c r="E22" s="6"/>
      <c r="F22" s="6"/>
      <c r="K22" s="5"/>
      <c r="L22" s="3"/>
      <c r="M22" s="3"/>
      <c r="N22" s="3"/>
      <c r="O22" s="25"/>
      <c r="P22" s="3"/>
      <c r="Q22" s="3"/>
    </row>
    <row r="23" spans="2:17">
      <c r="B23" s="6"/>
      <c r="C23" s="6"/>
      <c r="D23" s="6"/>
      <c r="E23" s="6"/>
      <c r="F23" s="6"/>
      <c r="K23" s="5"/>
      <c r="L23" s="3"/>
      <c r="M23" s="3"/>
      <c r="N23" s="3"/>
      <c r="O23" s="25"/>
      <c r="P23" s="3"/>
      <c r="Q23" s="3"/>
    </row>
    <row r="24" spans="2:17">
      <c r="B24" s="6"/>
      <c r="C24" s="6"/>
      <c r="D24" s="6"/>
      <c r="E24" s="6"/>
      <c r="F24" s="6"/>
      <c r="K24" s="5"/>
      <c r="L24" s="3"/>
      <c r="M24" s="3"/>
      <c r="N24" s="3"/>
      <c r="O24" s="25"/>
      <c r="P24" s="3"/>
      <c r="Q24" s="3"/>
    </row>
    <row r="25" spans="2:17">
      <c r="B25" s="6"/>
      <c r="C25" s="6"/>
      <c r="D25" s="6"/>
      <c r="E25" s="6"/>
      <c r="F25" s="6"/>
      <c r="K25" s="5"/>
      <c r="L25" s="3"/>
      <c r="M25" s="3"/>
      <c r="N25" s="3"/>
      <c r="O25" s="25"/>
      <c r="P25" s="3"/>
      <c r="Q25" s="3"/>
    </row>
    <row r="26" spans="2:17">
      <c r="B26" s="6"/>
      <c r="C26" s="6"/>
      <c r="D26" s="6"/>
      <c r="E26" s="6"/>
      <c r="F26" s="6"/>
      <c r="K26" s="5"/>
      <c r="L26" s="3"/>
      <c r="M26" s="3"/>
      <c r="N26" s="3"/>
      <c r="O26" s="25"/>
      <c r="P26" s="3"/>
      <c r="Q26" s="3"/>
    </row>
    <row r="27" spans="2:17">
      <c r="B27" s="6"/>
      <c r="C27" s="6"/>
      <c r="D27" s="6"/>
      <c r="E27" s="6"/>
      <c r="F27" s="6"/>
      <c r="K27" s="5"/>
      <c r="L27" s="3"/>
      <c r="M27" s="3"/>
      <c r="N27" s="3"/>
      <c r="O27" s="25"/>
      <c r="P27" s="3"/>
      <c r="Q27" s="3"/>
    </row>
    <row r="28" spans="2:17">
      <c r="B28" s="6"/>
      <c r="C28" s="6"/>
      <c r="D28" s="6"/>
      <c r="E28" s="6"/>
      <c r="F28" s="6"/>
      <c r="K28" s="5"/>
      <c r="L28" s="3"/>
      <c r="M28" s="3"/>
      <c r="N28" s="3"/>
      <c r="O28" s="25"/>
      <c r="P28" s="3"/>
      <c r="Q28" s="3"/>
    </row>
    <row r="29" spans="2:17">
      <c r="B29" s="6"/>
      <c r="C29" s="6"/>
      <c r="D29" s="6"/>
      <c r="E29" s="6"/>
      <c r="F29" s="6"/>
      <c r="K29" s="5"/>
      <c r="L29" s="3"/>
      <c r="M29" s="3"/>
      <c r="N29" s="3"/>
      <c r="O29" s="25"/>
      <c r="P29" s="3"/>
      <c r="Q29" s="3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9506-9448-40DC-835F-0BAA61D36DFE}">
  <dimension ref="A1:M4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customWidth="1"/>
    <col min="3" max="3" width="28.5" style="5" bestFit="1" customWidth="1"/>
    <col min="4" max="4" width="21.5" style="5" bestFit="1" customWidth="1"/>
    <col min="5" max="5" width="13.5" style="5" customWidth="1"/>
    <col min="6" max="6" width="31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4" t="s">
        <v>191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208</v>
      </c>
      <c r="B3" s="32" t="s">
        <v>0</v>
      </c>
      <c r="C3" s="44" t="s">
        <v>209</v>
      </c>
      <c r="D3" s="44" t="s">
        <v>8</v>
      </c>
      <c r="E3" s="46" t="s">
        <v>210</v>
      </c>
      <c r="F3" s="46" t="s">
        <v>5</v>
      </c>
      <c r="G3" s="46" t="s">
        <v>156</v>
      </c>
      <c r="H3" s="46"/>
      <c r="I3" s="46"/>
      <c r="J3" s="46"/>
      <c r="K3" s="46" t="s">
        <v>26</v>
      </c>
      <c r="L3" s="46" t="s">
        <v>3</v>
      </c>
      <c r="M3" s="47" t="s">
        <v>2</v>
      </c>
    </row>
    <row r="4" spans="1:13" s="1" customFormat="1" ht="21" customHeight="1" thickBot="1">
      <c r="A4" s="43"/>
      <c r="B4" s="33"/>
      <c r="C4" s="45"/>
      <c r="D4" s="45"/>
      <c r="E4" s="45"/>
      <c r="F4" s="45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8"/>
    </row>
    <row r="5" spans="1:13" ht="16">
      <c r="A5" s="30" t="s">
        <v>28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27</v>
      </c>
      <c r="B6" s="7" t="s">
        <v>60</v>
      </c>
      <c r="C6" s="7" t="s">
        <v>203</v>
      </c>
      <c r="D6" s="7" t="s">
        <v>61</v>
      </c>
      <c r="E6" s="7" t="s">
        <v>212</v>
      </c>
      <c r="F6" s="7" t="s">
        <v>34</v>
      </c>
      <c r="G6" s="10" t="s">
        <v>38</v>
      </c>
      <c r="H6" s="9" t="s">
        <v>38</v>
      </c>
      <c r="I6" s="9" t="s">
        <v>159</v>
      </c>
      <c r="J6" s="8"/>
      <c r="K6" s="8" t="str">
        <f>"40,0"</f>
        <v>40,0</v>
      </c>
      <c r="L6" s="8" t="str">
        <f>"34,6860"</f>
        <v>34,6860</v>
      </c>
      <c r="M6" s="7"/>
    </row>
    <row r="7" spans="1:13">
      <c r="B7" s="5" t="s">
        <v>9</v>
      </c>
    </row>
    <row r="8" spans="1:13" ht="16">
      <c r="A8" s="49" t="s">
        <v>62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8" t="s">
        <v>27</v>
      </c>
      <c r="B9" s="7" t="s">
        <v>135</v>
      </c>
      <c r="C9" s="7" t="s">
        <v>136</v>
      </c>
      <c r="D9" s="7" t="s">
        <v>137</v>
      </c>
      <c r="E9" s="7" t="s">
        <v>211</v>
      </c>
      <c r="F9" s="7" t="s">
        <v>197</v>
      </c>
      <c r="G9" s="9" t="s">
        <v>63</v>
      </c>
      <c r="H9" s="10" t="s">
        <v>45</v>
      </c>
      <c r="I9" s="9" t="s">
        <v>45</v>
      </c>
      <c r="J9" s="8"/>
      <c r="K9" s="8" t="str">
        <f>"50,0"</f>
        <v>50,0</v>
      </c>
      <c r="L9" s="8" t="str">
        <f>"34,4275"</f>
        <v>34,4275</v>
      </c>
      <c r="M9" s="7"/>
    </row>
    <row r="10" spans="1:13">
      <c r="B10" s="5" t="s">
        <v>9</v>
      </c>
    </row>
    <row r="11" spans="1:13" ht="16">
      <c r="A11" s="49" t="s">
        <v>69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8" t="s">
        <v>27</v>
      </c>
      <c r="B12" s="7" t="s">
        <v>99</v>
      </c>
      <c r="C12" s="7" t="s">
        <v>100</v>
      </c>
      <c r="D12" s="7" t="s">
        <v>101</v>
      </c>
      <c r="E12" s="7" t="s">
        <v>211</v>
      </c>
      <c r="F12" s="7" t="s">
        <v>29</v>
      </c>
      <c r="G12" s="9" t="s">
        <v>45</v>
      </c>
      <c r="H12" s="10" t="s">
        <v>160</v>
      </c>
      <c r="I12" s="10" t="s">
        <v>160</v>
      </c>
      <c r="J12" s="8"/>
      <c r="K12" s="8" t="str">
        <f>"50,0"</f>
        <v>50,0</v>
      </c>
      <c r="L12" s="8" t="str">
        <f>"32,7000"</f>
        <v>32,7000</v>
      </c>
      <c r="M12" s="7"/>
    </row>
    <row r="13" spans="1:13">
      <c r="B13" s="5" t="s">
        <v>9</v>
      </c>
    </row>
    <row r="14" spans="1:13" ht="16">
      <c r="A14" s="49" t="s">
        <v>11</v>
      </c>
      <c r="B14" s="49"/>
      <c r="C14" s="50"/>
      <c r="D14" s="50"/>
      <c r="E14" s="50"/>
      <c r="F14" s="50"/>
      <c r="G14" s="50"/>
      <c r="H14" s="50"/>
      <c r="I14" s="50"/>
      <c r="J14" s="50"/>
    </row>
    <row r="15" spans="1:13">
      <c r="A15" s="12" t="s">
        <v>27</v>
      </c>
      <c r="B15" s="11" t="s">
        <v>161</v>
      </c>
      <c r="C15" s="11" t="s">
        <v>205</v>
      </c>
      <c r="D15" s="11" t="s">
        <v>162</v>
      </c>
      <c r="E15" s="11" t="s">
        <v>216</v>
      </c>
      <c r="F15" s="11" t="s">
        <v>163</v>
      </c>
      <c r="G15" s="18" t="s">
        <v>45</v>
      </c>
      <c r="H15" s="18" t="s">
        <v>91</v>
      </c>
      <c r="I15" s="18" t="s">
        <v>30</v>
      </c>
      <c r="J15" s="12"/>
      <c r="K15" s="12" t="str">
        <f>"60,0"</f>
        <v>60,0</v>
      </c>
      <c r="L15" s="12" t="str">
        <f>"36,7800"</f>
        <v>36,7800</v>
      </c>
      <c r="M15" s="11" t="s">
        <v>175</v>
      </c>
    </row>
    <row r="16" spans="1:13">
      <c r="A16" s="16" t="s">
        <v>27</v>
      </c>
      <c r="B16" s="15" t="s">
        <v>164</v>
      </c>
      <c r="C16" s="15" t="s">
        <v>165</v>
      </c>
      <c r="D16" s="15" t="s">
        <v>166</v>
      </c>
      <c r="E16" s="15" t="s">
        <v>211</v>
      </c>
      <c r="F16" s="15" t="s">
        <v>167</v>
      </c>
      <c r="G16" s="21" t="s">
        <v>91</v>
      </c>
      <c r="H16" s="21" t="s">
        <v>30</v>
      </c>
      <c r="I16" s="22" t="s">
        <v>64</v>
      </c>
      <c r="J16" s="16"/>
      <c r="K16" s="16" t="str">
        <f>"60,0"</f>
        <v>60,0</v>
      </c>
      <c r="L16" s="16" t="str">
        <f>"37,6860"</f>
        <v>37,6860</v>
      </c>
      <c r="M16" s="15"/>
    </row>
    <row r="17" spans="1:13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</row>
    <row r="18" spans="1:13">
      <c r="A18" s="6"/>
      <c r="B18" s="6"/>
      <c r="C18" s="6"/>
      <c r="D18" s="6"/>
      <c r="E18" s="6"/>
      <c r="G18" s="3"/>
      <c r="H18" s="3"/>
      <c r="I18" s="3"/>
      <c r="J18" s="3"/>
      <c r="K18" s="3"/>
      <c r="L18" s="3"/>
      <c r="M18" s="3"/>
    </row>
    <row r="19" spans="1:13">
      <c r="A19" s="6"/>
      <c r="B19" s="6"/>
      <c r="C19" s="6"/>
      <c r="D19" s="6"/>
      <c r="E19" s="6"/>
      <c r="G19" s="3"/>
      <c r="H19" s="3"/>
      <c r="I19" s="3"/>
      <c r="J19" s="3"/>
      <c r="K19" s="3"/>
      <c r="L19" s="3"/>
      <c r="M19" s="3"/>
    </row>
    <row r="20" spans="1:13">
      <c r="A20" s="6"/>
      <c r="B20" s="6"/>
      <c r="C20" s="6"/>
      <c r="D20" s="6"/>
      <c r="E20" s="6"/>
      <c r="G20" s="3"/>
      <c r="H20" s="3"/>
      <c r="I20" s="3"/>
      <c r="J20" s="3"/>
      <c r="K20" s="3"/>
      <c r="L20" s="3"/>
      <c r="M20" s="3"/>
    </row>
    <row r="21" spans="1:13">
      <c r="A21" s="6"/>
      <c r="B21" s="6"/>
      <c r="C21" s="6"/>
      <c r="D21" s="6"/>
      <c r="E21" s="6"/>
      <c r="G21" s="3"/>
      <c r="H21" s="3"/>
      <c r="I21" s="3"/>
      <c r="J21" s="3"/>
      <c r="K21" s="3"/>
      <c r="L21" s="3"/>
      <c r="M21" s="3"/>
    </row>
    <row r="22" spans="1:13">
      <c r="A22" s="6"/>
      <c r="B22" s="6"/>
      <c r="C22" s="6"/>
      <c r="D22" s="6"/>
      <c r="E22" s="6"/>
      <c r="G22" s="3"/>
      <c r="H22" s="3"/>
      <c r="I22" s="3"/>
      <c r="J22" s="3"/>
      <c r="K22" s="3"/>
      <c r="L22" s="3"/>
      <c r="M22" s="3"/>
    </row>
    <row r="23" spans="1:13">
      <c r="A23" s="6"/>
      <c r="B23" s="6"/>
      <c r="C23" s="6"/>
      <c r="D23" s="6"/>
      <c r="E23" s="6"/>
      <c r="G23" s="3"/>
      <c r="H23" s="3"/>
      <c r="I23" s="3"/>
      <c r="J23" s="3"/>
      <c r="K23" s="3"/>
      <c r="L23" s="3"/>
      <c r="M23" s="3"/>
    </row>
    <row r="24" spans="1:13">
      <c r="A24" s="6"/>
      <c r="B24" s="6"/>
      <c r="C24" s="6"/>
      <c r="D24" s="6"/>
      <c r="E24" s="6"/>
      <c r="G24" s="3"/>
      <c r="H24" s="3"/>
      <c r="I24" s="3"/>
      <c r="J24" s="3"/>
      <c r="K24" s="3"/>
      <c r="L24" s="3"/>
      <c r="M24" s="3"/>
    </row>
    <row r="25" spans="1:13">
      <c r="A25" s="6"/>
      <c r="B25" s="6"/>
      <c r="C25" s="6"/>
      <c r="D25" s="6"/>
      <c r="E25" s="6"/>
      <c r="G25" s="3"/>
      <c r="H25" s="3"/>
      <c r="I25" s="3"/>
      <c r="J25" s="3"/>
      <c r="K25" s="3"/>
      <c r="L25" s="3"/>
      <c r="M25" s="3"/>
    </row>
    <row r="26" spans="1:13">
      <c r="A26" s="6"/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</row>
    <row r="27" spans="1:13">
      <c r="A27" s="6"/>
      <c r="B27" s="6"/>
      <c r="C27" s="6"/>
      <c r="D27" s="6"/>
      <c r="E27" s="6"/>
      <c r="G27" s="3"/>
      <c r="H27" s="3"/>
      <c r="I27" s="3"/>
      <c r="J27" s="3"/>
      <c r="K27" s="3"/>
      <c r="L27" s="3"/>
      <c r="M27" s="3"/>
    </row>
    <row r="28" spans="1:13">
      <c r="A28" s="6"/>
      <c r="B28" s="6"/>
      <c r="C28" s="6"/>
      <c r="D28" s="6"/>
      <c r="E28" s="6"/>
      <c r="G28" s="3"/>
      <c r="H28" s="3"/>
      <c r="I28" s="3"/>
      <c r="J28" s="3"/>
      <c r="K28" s="3"/>
      <c r="L28" s="3"/>
      <c r="M28" s="3"/>
    </row>
    <row r="29" spans="1:13">
      <c r="A29" s="6"/>
      <c r="B29" s="6"/>
      <c r="C29" s="6"/>
      <c r="D29" s="6"/>
      <c r="E29" s="6"/>
      <c r="G29" s="3"/>
      <c r="H29" s="3"/>
      <c r="I29" s="3"/>
      <c r="J29" s="3"/>
      <c r="K29" s="3"/>
      <c r="L29" s="3"/>
      <c r="M29" s="3"/>
    </row>
    <row r="30" spans="1:13">
      <c r="A30" s="6"/>
      <c r="B30" s="6"/>
      <c r="C30" s="6"/>
      <c r="D30" s="6"/>
      <c r="E30" s="6"/>
      <c r="G30" s="3"/>
      <c r="H30" s="3"/>
      <c r="I30" s="3"/>
      <c r="J30" s="3"/>
      <c r="K30" s="3"/>
      <c r="L30" s="3"/>
      <c r="M30" s="3"/>
    </row>
    <row r="31" spans="1:13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</row>
    <row r="32" spans="1:13">
      <c r="A32" s="6"/>
      <c r="B32" s="6"/>
      <c r="C32" s="6"/>
      <c r="D32" s="6"/>
      <c r="E32" s="6"/>
      <c r="G32" s="3"/>
      <c r="H32" s="3"/>
      <c r="I32" s="3"/>
      <c r="J32" s="3"/>
      <c r="K32" s="3"/>
      <c r="L32" s="3"/>
      <c r="M32" s="3"/>
    </row>
    <row r="33" spans="1:13">
      <c r="A33" s="6"/>
      <c r="B33" s="6"/>
      <c r="C33" s="6"/>
      <c r="D33" s="6"/>
      <c r="E33" s="6"/>
      <c r="G33" s="3"/>
      <c r="H33" s="3"/>
      <c r="I33" s="3"/>
      <c r="J33" s="3"/>
      <c r="K33" s="3"/>
      <c r="L33" s="3"/>
      <c r="M33" s="3"/>
    </row>
    <row r="34" spans="1:13">
      <c r="A34" s="6"/>
      <c r="B34" s="6"/>
      <c r="C34" s="6"/>
      <c r="D34" s="6"/>
      <c r="E34" s="6"/>
      <c r="G34" s="3"/>
      <c r="H34" s="3"/>
      <c r="I34" s="3"/>
      <c r="J34" s="3"/>
      <c r="K34" s="3"/>
      <c r="L34" s="3"/>
      <c r="M34" s="3"/>
    </row>
    <row r="35" spans="1:13">
      <c r="A35" s="6"/>
      <c r="B35" s="6"/>
      <c r="C35" s="6"/>
      <c r="D35" s="6"/>
      <c r="E35" s="6"/>
      <c r="G35" s="3"/>
      <c r="H35" s="3"/>
      <c r="I35" s="3"/>
      <c r="J35" s="3"/>
      <c r="K35" s="3"/>
      <c r="L35" s="3"/>
      <c r="M35" s="3"/>
    </row>
    <row r="36" spans="1:13">
      <c r="A36" s="6"/>
      <c r="B36" s="6"/>
      <c r="C36" s="6"/>
      <c r="D36" s="6"/>
      <c r="E36" s="6"/>
      <c r="G36" s="3"/>
      <c r="H36" s="3"/>
      <c r="I36" s="3"/>
      <c r="J36" s="3"/>
      <c r="K36" s="3"/>
      <c r="L36" s="3"/>
      <c r="M36" s="3"/>
    </row>
    <row r="37" spans="1:13">
      <c r="A37" s="6"/>
      <c r="B37" s="6"/>
      <c r="C37" s="6"/>
      <c r="D37" s="6"/>
      <c r="E37" s="6"/>
      <c r="G37" s="3"/>
      <c r="H37" s="3"/>
      <c r="I37" s="3"/>
      <c r="J37" s="3"/>
      <c r="K37" s="3"/>
      <c r="L37" s="3"/>
      <c r="M37" s="3"/>
    </row>
    <row r="38" spans="1:13">
      <c r="A38" s="6"/>
      <c r="B38" s="6"/>
      <c r="C38" s="6"/>
      <c r="D38" s="6"/>
      <c r="E38" s="6"/>
      <c r="G38" s="3"/>
      <c r="H38" s="3"/>
      <c r="I38" s="3"/>
      <c r="J38" s="3"/>
      <c r="K38" s="3"/>
      <c r="L38" s="3"/>
      <c r="M38" s="3"/>
    </row>
    <row r="39" spans="1:13">
      <c r="A39" s="6"/>
      <c r="B39" s="6"/>
      <c r="C39" s="6"/>
      <c r="D39" s="6"/>
      <c r="E39" s="6"/>
      <c r="G39" s="3"/>
      <c r="H39" s="3"/>
      <c r="I39" s="3"/>
      <c r="J39" s="3"/>
      <c r="K39" s="3"/>
      <c r="L39" s="3"/>
      <c r="M39" s="3"/>
    </row>
    <row r="40" spans="1:13">
      <c r="A40" s="6"/>
      <c r="B40" s="6"/>
      <c r="C40" s="6"/>
      <c r="D40" s="6"/>
      <c r="E40" s="6"/>
      <c r="G40" s="3"/>
      <c r="H40" s="3"/>
      <c r="I40" s="3"/>
      <c r="J40" s="3"/>
      <c r="K40" s="3"/>
      <c r="L40" s="3"/>
      <c r="M40" s="3"/>
    </row>
    <row r="41" spans="1:13">
      <c r="A41" s="6"/>
      <c r="B41" s="6"/>
      <c r="C41" s="6"/>
      <c r="D41" s="6"/>
      <c r="E41" s="6"/>
      <c r="G41" s="3"/>
      <c r="H41" s="3"/>
      <c r="I41" s="3"/>
      <c r="J41" s="3"/>
      <c r="K41" s="3"/>
      <c r="L41" s="3"/>
      <c r="M41" s="3"/>
    </row>
    <row r="42" spans="1:13">
      <c r="A42" s="6"/>
      <c r="B42" s="6"/>
      <c r="C42" s="6"/>
      <c r="D42" s="6"/>
      <c r="E42" s="6"/>
      <c r="G42" s="3"/>
      <c r="H42" s="3"/>
      <c r="I42" s="3"/>
      <c r="J42" s="3"/>
      <c r="K42" s="3"/>
      <c r="L42" s="3"/>
      <c r="M42" s="3"/>
    </row>
    <row r="43" spans="1:13">
      <c r="A43" s="6"/>
      <c r="B43" s="6"/>
      <c r="C43" s="6"/>
      <c r="D43" s="6"/>
      <c r="E43" s="6"/>
      <c r="G43" s="3"/>
      <c r="H43" s="3"/>
      <c r="I43" s="3"/>
      <c r="J43" s="3"/>
      <c r="K43" s="3"/>
      <c r="L43" s="3"/>
      <c r="M43" s="3"/>
    </row>
    <row r="44" spans="1:13">
      <c r="A44" s="6"/>
      <c r="B44" s="6"/>
      <c r="C44" s="6"/>
      <c r="D44" s="6"/>
      <c r="E44" s="6"/>
      <c r="G44" s="3"/>
      <c r="H44" s="3"/>
      <c r="I44" s="3"/>
      <c r="J44" s="3"/>
      <c r="K44" s="3"/>
      <c r="L44" s="3"/>
      <c r="M44" s="3"/>
    </row>
    <row r="45" spans="1:13">
      <c r="A45" s="6"/>
      <c r="B45" s="6"/>
      <c r="C45" s="6"/>
      <c r="D45" s="6"/>
      <c r="E45" s="6"/>
      <c r="G45" s="3"/>
      <c r="H45" s="3"/>
      <c r="I45" s="3"/>
      <c r="J45" s="3"/>
      <c r="K45" s="3"/>
      <c r="L45" s="3"/>
      <c r="M45" s="3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ФЖД ЖД Любители ДК</vt:lpstr>
      <vt:lpstr>ФЖД ЖД Софт однослой</vt:lpstr>
      <vt:lpstr>ФЖЛ ЖД Военный жим 1_2</vt:lpstr>
      <vt:lpstr>ФЖД Любители жим на макс.</vt:lpstr>
      <vt:lpstr>ФЖД Софт однослой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2021-12-24T15:52:53Z</dcterms:modified>
</cp:coreProperties>
</file>